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0 MATERIAL TEORIA GRAL HI2\INTRO EXCEL\UNIDAD2\"/>
    </mc:Choice>
  </mc:AlternateContent>
  <bookViews>
    <workbookView xWindow="0" yWindow="0" windowWidth="23040" windowHeight="9192"/>
  </bookViews>
  <sheets>
    <sheet name="Inicio" sheetId="11" r:id="rId1"/>
    <sheet name="Ej formulas" sheetId="10" r:id="rId2"/>
    <sheet name="Operadores" sheetId="7" r:id="rId3"/>
    <sheet name="Referencias" sheetId="12" r:id="rId4"/>
    <sheet name="Ej referencias" sheetId="13" r:id="rId5"/>
    <sheet name="Funciones" sheetId="6" r:id="rId6"/>
    <sheet name="Errores en formulas" sheetId="9" r:id="rId7"/>
    <sheet name="Ej1" sheetId="4" r:id="rId8"/>
  </sheets>
  <definedNames>
    <definedName name="dato">'Errores en formulas'!$G$8:$G$9</definedName>
    <definedName name="datos1">'Ej formulas'!$K$4:$K$5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9" l="1"/>
  <c r="D25" i="9"/>
  <c r="D19" i="9"/>
  <c r="D14" i="9" l="1"/>
  <c r="D11" i="9"/>
  <c r="D82" i="7"/>
  <c r="D70" i="7"/>
  <c r="C58" i="7"/>
  <c r="B44" i="7"/>
  <c r="B43" i="7"/>
  <c r="B42" i="7"/>
  <c r="B41" i="7"/>
  <c r="B40" i="7"/>
  <c r="B22" i="7"/>
  <c r="B21" i="7"/>
  <c r="B20" i="7"/>
  <c r="B19" i="7"/>
  <c r="B18" i="7"/>
  <c r="D8" i="9"/>
  <c r="B22" i="12" l="1"/>
  <c r="D16" i="9"/>
  <c r="G24" i="9" l="1"/>
  <c r="E8" i="9" l="1"/>
  <c r="C68" i="9" l="1"/>
  <c r="C70" i="9"/>
  <c r="C52" i="9" l="1"/>
  <c r="C51" i="9"/>
  <c r="C50" i="9"/>
  <c r="C49" i="9"/>
  <c r="C47" i="9"/>
  <c r="D5" i="9"/>
  <c r="C48" i="9"/>
  <c r="H49" i="9" l="1"/>
  <c r="G49" i="9"/>
  <c r="G50" i="9"/>
  <c r="H50" i="9"/>
  <c r="H47" i="9"/>
  <c r="G47" i="9"/>
  <c r="H51" i="9"/>
  <c r="G51" i="9"/>
  <c r="G52" i="9"/>
  <c r="H52" i="9"/>
  <c r="H48" i="9"/>
  <c r="G48" i="9"/>
  <c r="K83" i="7"/>
  <c r="K69" i="7"/>
  <c r="D68" i="7"/>
  <c r="D80" i="7"/>
</calcChain>
</file>

<file path=xl/sharedStrings.xml><?xml version="1.0" encoding="utf-8"?>
<sst xmlns="http://schemas.openxmlformats.org/spreadsheetml/2006/main" count="266" uniqueCount="201">
  <si>
    <t>PRODUCTO</t>
  </si>
  <si>
    <t>UNIDADES</t>
  </si>
  <si>
    <t>PRECIO</t>
  </si>
  <si>
    <t>IMPORTE</t>
  </si>
  <si>
    <t>Prod1</t>
  </si>
  <si>
    <t>Prod2</t>
  </si>
  <si>
    <t>Prod3</t>
  </si>
  <si>
    <t>Prod4</t>
  </si>
  <si>
    <t>Prod5</t>
  </si>
  <si>
    <t>Prod6</t>
  </si>
  <si>
    <t>Prod7</t>
  </si>
  <si>
    <t>Prod8</t>
  </si>
  <si>
    <t>Prod9</t>
  </si>
  <si>
    <t>Prod10</t>
  </si>
  <si>
    <t>Ejercicio 1: Utilizar referencias relativas y/o absolutas para efectuar los cálculos.</t>
  </si>
  <si>
    <t>REPORTE DE VENTAS Y SUELDOS OBTENIDOS</t>
  </si>
  <si>
    <t>SUELDO BASE</t>
  </si>
  <si>
    <t>PRECIO UNITARIO DEL LIBRO</t>
  </si>
  <si>
    <t>NOMBRE DEL VENDEDOR</t>
  </si>
  <si>
    <t>LIBROS VENDIDOS</t>
  </si>
  <si>
    <t>DINERO OBTENIDO POR LIBROS VENDIDOS</t>
  </si>
  <si>
    <t>COMISION POR VENTAS (12% del dinero obtenido por libros vendidos)</t>
  </si>
  <si>
    <t>SUELDO BRUTO (sueldo base + comisión)</t>
  </si>
  <si>
    <t>IMPUESTO (2,5% del sueldo bruto)</t>
  </si>
  <si>
    <t>SUELDO NETO (sueldo bruto - impuesto)</t>
  </si>
  <si>
    <t>Benito Perez</t>
  </si>
  <si>
    <t>Josefina Ramirez</t>
  </si>
  <si>
    <t>Esther Camaño</t>
  </si>
  <si>
    <t>Rodrigo Lopez</t>
  </si>
  <si>
    <t>Mario Muñoz</t>
  </si>
  <si>
    <t>Luis Dominguez</t>
  </si>
  <si>
    <t>Miguel Camacho</t>
  </si>
  <si>
    <t>Por ej., en la celda con relleno verde, debe mostrar el 5% de 1000. Es decir, el nro. 50.</t>
  </si>
  <si>
    <t>*</t>
  </si>
  <si>
    <t>Referencias Relativas</t>
  </si>
  <si>
    <t>Referencias Absolutas</t>
  </si>
  <si>
    <t>Referencias Mixtas</t>
  </si>
  <si>
    <t>EJ 1</t>
  </si>
  <si>
    <t>EJ 2</t>
  </si>
  <si>
    <t>Tipos de Argumentos para una Función</t>
  </si>
  <si>
    <t>Los argumentos pueden ser:</t>
  </si>
  <si>
    <t xml:space="preserve">Números, Texto (Constantes) </t>
  </si>
  <si>
    <t>Valores Lógicos como VERDADERO o FALSO</t>
  </si>
  <si>
    <t xml:space="preserve">Matrices </t>
  </si>
  <si>
    <t>Referencias a celda</t>
  </si>
  <si>
    <t>otras funciones.</t>
  </si>
  <si>
    <t xml:space="preserve">El argumento que se designe deberá generar un valor válido para la función. </t>
  </si>
  <si>
    <t>Ejemplos de Argumentos para una Función</t>
  </si>
  <si>
    <t>EJEMPLO</t>
  </si>
  <si>
    <t>Tipo de argumento para el ejemplo</t>
  </si>
  <si>
    <t xml:space="preserve"> =SUMA(3;5)</t>
  </si>
  <si>
    <t>Constantes</t>
  </si>
  <si>
    <t>=SUMA(A2;A4)</t>
  </si>
  <si>
    <t>Referencia a celdas</t>
  </si>
  <si>
    <t xml:space="preserve"> =SUMA(A2:A4)</t>
  </si>
  <si>
    <t>Rango</t>
  </si>
  <si>
    <t>=SUMA(A1:A4 A3:A7)</t>
  </si>
  <si>
    <t>Rangos combinados con el operador Intersección</t>
  </si>
  <si>
    <t>=SUMA(A2:A4;$A$7;3)</t>
  </si>
  <si>
    <t>Rango, Referencias Absolutas y Constante</t>
  </si>
  <si>
    <t>Ejemplos:</t>
  </si>
  <si>
    <t>Obtener el valor maximo del rango de datos</t>
  </si>
  <si>
    <t>Obtener el valor minimo del rango de datos</t>
  </si>
  <si>
    <t>Obtener el valor promedio del rango de datos</t>
  </si>
  <si>
    <t>Obtener el valor mas repetido del rango de datos</t>
  </si>
  <si>
    <t>rojo</t>
  </si>
  <si>
    <t>azul</t>
  </si>
  <si>
    <t>verde</t>
  </si>
  <si>
    <t>amarillo</t>
  </si>
  <si>
    <t>blanco</t>
  </si>
  <si>
    <t>negro</t>
  </si>
  <si>
    <t>Operadores  Aritméticos</t>
  </si>
  <si>
    <t>Los Operadores aritméticos permiten Realizar operaciones matemáticas básicas.</t>
  </si>
  <si>
    <t xml:space="preserve"> +</t>
  </si>
  <si>
    <t>Suma</t>
  </si>
  <si>
    <t xml:space="preserve">- </t>
  </si>
  <si>
    <t xml:space="preserve">Resta (o negativo si coloca delante del número, como en –7)  </t>
  </si>
  <si>
    <t>Multiplicación</t>
  </si>
  <si>
    <t>/</t>
  </si>
  <si>
    <t>División</t>
  </si>
  <si>
    <t>%</t>
  </si>
  <si>
    <t>Porcentaje</t>
  </si>
  <si>
    <t>^</t>
  </si>
  <si>
    <t>Potencia</t>
  </si>
  <si>
    <t>Cuales son los resultados de las Expresiones???</t>
  </si>
  <si>
    <t>Resultado</t>
  </si>
  <si>
    <t>Ejemplo 1:</t>
  </si>
  <si>
    <t>Ejemplo 2:</t>
  </si>
  <si>
    <t>Ejemplo 3:</t>
  </si>
  <si>
    <t>Ejemplo 4:</t>
  </si>
  <si>
    <t>Ejemplo 5:</t>
  </si>
  <si>
    <t>Operadores de Comparación</t>
  </si>
  <si>
    <t>=</t>
  </si>
  <si>
    <t>Igual</t>
  </si>
  <si>
    <t>&gt;</t>
  </si>
  <si>
    <t>Mayor que</t>
  </si>
  <si>
    <t>&lt;</t>
  </si>
  <si>
    <t>Menor que</t>
  </si>
  <si>
    <t>&gt;=</t>
  </si>
  <si>
    <t>Mayor o igual que</t>
  </si>
  <si>
    <t>&lt;=</t>
  </si>
  <si>
    <t>Menor o igual que</t>
  </si>
  <si>
    <t xml:space="preserve">&lt;&gt; </t>
  </si>
  <si>
    <t>Distinto , diferente</t>
  </si>
  <si>
    <t>Operadores de Texto</t>
  </si>
  <si>
    <t>Permiten unir dos o más valores de texto.</t>
  </si>
  <si>
    <t>&amp;</t>
  </si>
  <si>
    <t>Unir, concatenar</t>
  </si>
  <si>
    <t>Ejemplo:</t>
  </si>
  <si>
    <t>Cual seria el resultado de la concatenación???</t>
  </si>
  <si>
    <t>Excel</t>
  </si>
  <si>
    <t>Hola</t>
  </si>
  <si>
    <t>Operadores de Referencia</t>
  </si>
  <si>
    <t>Los operadores de referencia permiten  combinar rangos de celdas para los cálculos con los siguientes operadores.</t>
  </si>
  <si>
    <t>:(dos puntos)</t>
  </si>
  <si>
    <r>
      <rPr>
        <b/>
        <sz val="14"/>
        <color rgb="FFC00000"/>
        <rFont val="Calibri"/>
        <family val="2"/>
        <scheme val="minor"/>
      </rPr>
      <t>Operador de rango</t>
    </r>
    <r>
      <rPr>
        <sz val="14"/>
        <color theme="1"/>
        <rFont val="Calibri"/>
        <family val="2"/>
        <scheme val="minor"/>
      </rPr>
      <t xml:space="preserve"> que genera una referencia a todas las</t>
    </r>
  </si>
  <si>
    <t>celdas entre dos referencias, éstas incluidas. Ej. :  B5:B15</t>
  </si>
  <si>
    <t>; (punto y coma)</t>
  </si>
  <si>
    <r>
      <rPr>
        <b/>
        <sz val="14"/>
        <color rgb="FFC00000"/>
        <rFont val="Calibri"/>
        <family val="2"/>
        <scheme val="minor"/>
      </rPr>
      <t>Operador de unión</t>
    </r>
    <r>
      <rPr>
        <sz val="14"/>
        <color theme="1"/>
        <rFont val="Calibri"/>
        <family val="2"/>
        <scheme val="minor"/>
      </rPr>
      <t xml:space="preserve"> que combina varias referencias en una sola. </t>
    </r>
  </si>
  <si>
    <t>Cual es el resultado de la Suma???</t>
  </si>
  <si>
    <t>(un espacio)</t>
  </si>
  <si>
    <r>
      <rPr>
        <b/>
        <sz val="14"/>
        <color rgb="FFC00000"/>
        <rFont val="Calibri"/>
        <family val="2"/>
        <scheme val="minor"/>
      </rPr>
      <t>Operador de intersección</t>
    </r>
    <r>
      <rPr>
        <sz val="14"/>
        <color theme="1"/>
        <rFont val="Calibri"/>
        <family val="2"/>
        <scheme val="minor"/>
      </rPr>
      <t>, que genera una referencia a las celdas  comunes a dos referencias.</t>
    </r>
  </si>
  <si>
    <t>Orden de evaluación de operadores (prioridad):</t>
  </si>
  <si>
    <t>Operador</t>
  </si>
  <si>
    <t>Descripción</t>
  </si>
  <si>
    <t xml:space="preserve">: (dos puntos) </t>
  </si>
  <si>
    <t>Operadores de referencia</t>
  </si>
  <si>
    <t>  (un solo espacio)</t>
  </si>
  <si>
    <t>;(punto y coma)</t>
  </si>
  <si>
    <t>-</t>
  </si>
  <si>
    <t>Negación (como en -1)</t>
  </si>
  <si>
    <t>Exponenciación</t>
  </si>
  <si>
    <t>* y /</t>
  </si>
  <si>
    <t>Multiplicación y división</t>
  </si>
  <si>
    <t>+ y -</t>
  </si>
  <si>
    <t>Suma y resta</t>
  </si>
  <si>
    <t>Conecta dos cadenas de texto (concatenación)</t>
  </si>
  <si>
    <t>= &lt; &gt; &lt;= &gt;= &lt;&gt;</t>
  </si>
  <si>
    <t>Comparación</t>
  </si>
  <si>
    <t>ejemplo</t>
  </si>
  <si>
    <t>ESERR</t>
  </si>
  <si>
    <t>ESERROR</t>
  </si>
  <si>
    <t xml:space="preserve">Tipos de Errores en Fórmulas </t>
  </si>
  <si>
    <t>#¡N/A.</t>
  </si>
  <si>
    <t>#¡NUM!.</t>
  </si>
  <si>
    <t>#¡DIV/0!.</t>
  </si>
  <si>
    <t xml:space="preserve">#¡REF!. </t>
  </si>
  <si>
    <t>#¿NOMBRE?.</t>
  </si>
  <si>
    <t xml:space="preserve">#¡VALOR!. </t>
  </si>
  <si>
    <t>#¡NULO!.</t>
  </si>
  <si>
    <t>#####.</t>
  </si>
  <si>
    <t>FUNCIONES QUE INFORMAN SOBRE ERRORES</t>
  </si>
  <si>
    <t>Tipo de Error</t>
  </si>
  <si>
    <t>ESNOD</t>
  </si>
  <si>
    <t>Funciones para Controlar ERRORES en Excel</t>
  </si>
  <si>
    <t>Opcion 1:</t>
  </si>
  <si>
    <t>Opcion 2:</t>
  </si>
  <si>
    <t>Combinar las funciones SI y ESERROR</t>
  </si>
  <si>
    <t>SI.ERROR</t>
  </si>
  <si>
    <t>Formula insertada</t>
  </si>
  <si>
    <t xml:space="preserve">Los Operadores de comparación permiten comparar dos valores produciendo un valor lógico, </t>
  </si>
  <si>
    <t>Verdadero o Falso, como resultado.</t>
  </si>
  <si>
    <t xml:space="preserve">con respecto a otra celda. </t>
  </si>
  <si>
    <t xml:space="preserve">Crear una tabla que obtiene diferentes valores de porcentaje para diferentes cantidades. </t>
  </si>
  <si>
    <t xml:space="preserve">Para ello utilice el tipo de referencias mas adecuado. </t>
  </si>
  <si>
    <t>Tipos de Operadores</t>
  </si>
  <si>
    <t>FORMULAS</t>
  </si>
  <si>
    <t>Ejemplo de Formulas</t>
  </si>
  <si>
    <t>Auditoria de Formulas</t>
  </si>
  <si>
    <r>
      <t>v</t>
    </r>
    <r>
      <rPr>
        <sz val="14"/>
        <color rgb="FF000000"/>
        <rFont val="Palatino Linotype"/>
        <family val="1"/>
      </rPr>
      <t>Por ejemplo:</t>
    </r>
  </si>
  <si>
    <t>Límites del nivel de anidamiento</t>
  </si>
  <si>
    <t xml:space="preserve"> la Función B es una función de segundo nivel. </t>
  </si>
  <si>
    <t>Si la Función B se utiliza como argumento de la Función A,</t>
  </si>
  <si>
    <r>
      <t xml:space="preserve">Una fórmula puede contener </t>
    </r>
    <r>
      <rPr>
        <b/>
        <sz val="14"/>
        <color rgb="FF000000"/>
        <rFont val="Calibri"/>
        <family val="2"/>
        <scheme val="minor"/>
      </rPr>
      <t>como máximo siete niveles de funciones anidadas</t>
    </r>
    <r>
      <rPr>
        <sz val="14"/>
        <color rgb="FF000000"/>
        <rFont val="Calibri"/>
        <family val="2"/>
        <scheme val="minor"/>
      </rPr>
      <t xml:space="preserve">. </t>
    </r>
  </si>
  <si>
    <t>Son aquellas que hacen referencia absoluta a la fila y</t>
  </si>
  <si>
    <t>Tabla De Multiplicar</t>
  </si>
  <si>
    <t>TIPOS DE DATOS</t>
  </si>
  <si>
    <t>* CONSTANTES</t>
  </si>
  <si>
    <t>* FORMULAS</t>
  </si>
  <si>
    <t>U1</t>
  </si>
  <si>
    <t>U2</t>
  </si>
  <si>
    <t xml:space="preserve"> de su distancia, en filas y columnas, </t>
  </si>
  <si>
    <t xml:space="preserve">Son referencias que siempre se refieren </t>
  </si>
  <si>
    <t xml:space="preserve"> la posición de la fórmula. </t>
  </si>
  <si>
    <t xml:space="preserve"> a las mismas celdas , sin tener en cuenta</t>
  </si>
  <si>
    <t>IVA</t>
  </si>
  <si>
    <t>IVA 21%</t>
  </si>
  <si>
    <t xml:space="preserve">Es la referencia  por defecto de Excel
</t>
  </si>
  <si>
    <t xml:space="preserve">relativa a la columna (o viceversa, referencia absoluta </t>
  </si>
  <si>
    <t>a
la columna y relativa a la fila)</t>
  </si>
  <si>
    <r>
      <t xml:space="preserve">Describen la </t>
    </r>
    <r>
      <rPr>
        <b/>
        <sz val="14"/>
        <color theme="1"/>
        <rFont val="Calibri"/>
        <family val="2"/>
        <scheme val="minor"/>
      </rPr>
      <t>posición de una celda</t>
    </r>
    <r>
      <rPr>
        <sz val="14"/>
        <color theme="1"/>
        <rFont val="Calibri"/>
        <family val="2"/>
        <scheme val="minor"/>
      </rPr>
      <t xml:space="preserve"> en función</t>
    </r>
  </si>
  <si>
    <t>EJ 3</t>
  </si>
  <si>
    <t>=((F5+F6)*(G5/G6))*G8</t>
  </si>
  <si>
    <t>=PI()*F5 ^ 5+2</t>
  </si>
  <si>
    <t>=SUMA(datos1)</t>
  </si>
  <si>
    <t>Otra funcion alternativa para obtener el maximo valor de un rango</t>
  </si>
  <si>
    <t>k.esimo.mayor(rango;k)</t>
  </si>
  <si>
    <t>Otra funcion alternativa para obtener el minimo valor de un rango</t>
  </si>
  <si>
    <t>k.esimo.menor(rango;k)</t>
  </si>
  <si>
    <t>prod34</t>
  </si>
  <si>
    <t>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</si>
</sst>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.00"/>
    <numFmt numFmtId="165" formatCode="&quot;$&quot;\ #,##0"/>
    <numFmt numFmtId="166" formatCode="0\ &quot;Libros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07F09"/>
      <name val="Century Gothic"/>
      <family val="2"/>
    </font>
    <font>
      <b/>
      <sz val="28"/>
      <color rgb="FFF07F09"/>
      <name val="Century Gothic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6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6"/>
      <color rgb="FFC00000"/>
      <name val="Arial"/>
      <family val="2"/>
    </font>
    <font>
      <b/>
      <sz val="18"/>
      <color rgb="FF008A3E"/>
      <name val="Century Gothic"/>
      <family val="2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8A3E"/>
      <name val="Century Gothic"/>
      <family val="2"/>
    </font>
    <font>
      <b/>
      <sz val="14"/>
      <color rgb="FFC00000"/>
      <name val="Calibri"/>
      <family val="2"/>
      <scheme val="minor"/>
    </font>
    <font>
      <b/>
      <sz val="22"/>
      <color rgb="FFC00000"/>
      <name val="Baskerville Old Face"/>
      <family val="1"/>
    </font>
    <font>
      <b/>
      <sz val="16"/>
      <color rgb="FFA80020"/>
      <name val="Garamond"/>
      <family val="1"/>
    </font>
    <font>
      <b/>
      <sz val="14"/>
      <color rgb="FFA80020"/>
      <name val="Garamond"/>
      <family val="1"/>
    </font>
    <font>
      <b/>
      <sz val="18"/>
      <color rgb="FFF07F09"/>
      <name val="Century Gothic"/>
      <family val="2"/>
    </font>
    <font>
      <b/>
      <sz val="16"/>
      <color rgb="FFF07F09"/>
      <name val="Century Gothic"/>
      <family val="2"/>
    </font>
    <font>
      <b/>
      <sz val="16"/>
      <color rgb="FFC00000"/>
      <name val="Baskerville Old Face"/>
      <family val="1"/>
    </font>
    <font>
      <b/>
      <sz val="18"/>
      <color rgb="FFC00000"/>
      <name val="Arial Black"/>
      <family val="2"/>
    </font>
    <font>
      <b/>
      <sz val="16"/>
      <color rgb="FF008A3E"/>
      <name val="Century Gothic"/>
      <family val="2"/>
    </font>
    <font>
      <sz val="14"/>
      <color rgb="FFA80020"/>
      <name val="Wingdings"/>
      <charset val="2"/>
    </font>
    <font>
      <sz val="14"/>
      <color rgb="FF000000"/>
      <name val="Palatino Linotype"/>
      <family val="1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07F09"/>
      <name val="Century Gothic"/>
      <family val="2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9" fillId="3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166" fontId="0" fillId="4" borderId="2" xfId="0" applyNumberFormat="1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9" fillId="4" borderId="4" xfId="0" applyFont="1" applyFill="1" applyBorder="1"/>
    <xf numFmtId="166" fontId="0" fillId="4" borderId="4" xfId="0" applyNumberFormat="1" applyFont="1" applyFill="1" applyBorder="1"/>
    <xf numFmtId="0" fontId="0" fillId="4" borderId="4" xfId="0" applyFont="1" applyFill="1" applyBorder="1"/>
    <xf numFmtId="0" fontId="0" fillId="4" borderId="1" xfId="0" applyFont="1" applyFill="1" applyBorder="1"/>
    <xf numFmtId="0" fontId="0" fillId="0" borderId="5" xfId="0" applyBorder="1"/>
    <xf numFmtId="3" fontId="0" fillId="5" borderId="6" xfId="0" applyNumberFormat="1" applyFill="1" applyBorder="1"/>
    <xf numFmtId="3" fontId="0" fillId="5" borderId="7" xfId="0" applyNumberFormat="1" applyFill="1" applyBorder="1"/>
    <xf numFmtId="9" fontId="9" fillId="5" borderId="8" xfId="1" applyFont="1" applyFill="1" applyBorder="1"/>
    <xf numFmtId="0" fontId="11" fillId="0" borderId="1" xfId="0" applyFont="1" applyBorder="1"/>
    <xf numFmtId="9" fontId="9" fillId="5" borderId="9" xfId="1" applyFont="1" applyFill="1" applyBorder="1"/>
    <xf numFmtId="0" fontId="5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5" fillId="0" borderId="0" xfId="0" quotePrefix="1" applyFont="1" applyAlignment="1">
      <alignment horizontal="right"/>
    </xf>
    <xf numFmtId="0" fontId="18" fillId="0" borderId="0" xfId="0" applyFont="1"/>
    <xf numFmtId="0" fontId="19" fillId="0" borderId="0" xfId="2"/>
    <xf numFmtId="0" fontId="3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/>
    <xf numFmtId="0" fontId="11" fillId="0" borderId="0" xfId="0" applyFont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/>
    <xf numFmtId="0" fontId="11" fillId="0" borderId="13" xfId="0" applyFont="1" applyBorder="1"/>
    <xf numFmtId="0" fontId="20" fillId="0" borderId="0" xfId="0" applyFont="1"/>
    <xf numFmtId="0" fontId="4" fillId="6" borderId="1" xfId="0" applyFont="1" applyFill="1" applyBorder="1" applyAlignment="1">
      <alignment horizontal="center"/>
    </xf>
    <xf numFmtId="0" fontId="5" fillId="0" borderId="0" xfId="0" quotePrefix="1" applyFont="1"/>
    <xf numFmtId="0" fontId="4" fillId="7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6" borderId="1" xfId="0" applyFont="1" applyFill="1" applyBorder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2" fontId="0" fillId="0" borderId="13" xfId="0" applyNumberFormat="1" applyBorder="1"/>
    <xf numFmtId="0" fontId="0" fillId="0" borderId="13" xfId="0" applyBorder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1" fillId="0" borderId="1" xfId="0" applyFont="1" applyBorder="1" applyAlignment="1">
      <alignment vertical="center"/>
    </xf>
    <xf numFmtId="0" fontId="22" fillId="0" borderId="0" xfId="0" applyFont="1"/>
    <xf numFmtId="0" fontId="4" fillId="0" borderId="1" xfId="0" applyFont="1" applyBorder="1"/>
    <xf numFmtId="0" fontId="3" fillId="7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11" fillId="0" borderId="1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5" fillId="0" borderId="1" xfId="0" applyFont="1" applyBorder="1" applyAlignment="1"/>
    <xf numFmtId="0" fontId="29" fillId="0" borderId="0" xfId="0" applyFont="1" applyAlignment="1"/>
    <xf numFmtId="0" fontId="30" fillId="0" borderId="0" xfId="0" applyFont="1" applyAlignment="1">
      <alignment horizontal="left" vertical="center" indent="3" readingOrder="1"/>
    </xf>
    <xf numFmtId="0" fontId="32" fillId="0" borderId="0" xfId="0" applyFont="1" applyAlignment="1">
      <alignment horizontal="left" vertical="center" indent="3" readingOrder="1"/>
    </xf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5" fillId="0" borderId="0" xfId="0" applyFont="1" applyAlignment="1"/>
    <xf numFmtId="0" fontId="34" fillId="0" borderId="0" xfId="0" applyFont="1"/>
    <xf numFmtId="0" fontId="13" fillId="5" borderId="0" xfId="0" applyFont="1" applyFill="1"/>
    <xf numFmtId="9" fontId="4" fillId="0" borderId="1" xfId="0" applyNumberFormat="1" applyFont="1" applyBorder="1"/>
    <xf numFmtId="0" fontId="5" fillId="0" borderId="16" xfId="0" applyFont="1" applyBorder="1"/>
    <xf numFmtId="0" fontId="5" fillId="0" borderId="0" xfId="0" applyFont="1" applyAlignment="1">
      <alignment wrapText="1"/>
    </xf>
    <xf numFmtId="0" fontId="35" fillId="0" borderId="0" xfId="0" applyFont="1"/>
    <xf numFmtId="0" fontId="36" fillId="0" borderId="1" xfId="0" applyFont="1" applyBorder="1"/>
    <xf numFmtId="0" fontId="37" fillId="0" borderId="1" xfId="0" applyFont="1" applyBorder="1"/>
    <xf numFmtId="164" fontId="37" fillId="0" borderId="1" xfId="0" applyNumberFormat="1" applyFont="1" applyBorder="1"/>
    <xf numFmtId="0" fontId="5" fillId="0" borderId="0" xfId="0" applyFont="1" applyFill="1"/>
    <xf numFmtId="0" fontId="38" fillId="0" borderId="0" xfId="0" applyFont="1"/>
    <xf numFmtId="49" fontId="5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/>
    <xf numFmtId="0" fontId="40" fillId="0" borderId="0" xfId="0" applyFont="1"/>
    <xf numFmtId="0" fontId="5" fillId="0" borderId="1" xfId="0" applyFont="1" applyFill="1" applyBorder="1"/>
    <xf numFmtId="0" fontId="3" fillId="6" borderId="1" xfId="0" applyFont="1" applyFill="1" applyBorder="1"/>
    <xf numFmtId="0" fontId="5" fillId="0" borderId="0" xfId="0" applyNumberFormat="1" applyFont="1"/>
    <xf numFmtId="0" fontId="39" fillId="0" borderId="0" xfId="0" applyFont="1"/>
    <xf numFmtId="0" fontId="3" fillId="5" borderId="1" xfId="0" applyNumberFormat="1" applyFont="1" applyFill="1" applyBorder="1"/>
    <xf numFmtId="0" fontId="41" fillId="0" borderId="0" xfId="0" applyFont="1"/>
    <xf numFmtId="0" fontId="5" fillId="0" borderId="4" xfId="0" quotePrefix="1" applyFont="1" applyBorder="1" applyAlignment="1">
      <alignment vertical="center" wrapText="1"/>
    </xf>
    <xf numFmtId="0" fontId="4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5" fillId="0" borderId="1" xfId="0" applyNumberFormat="1" applyFont="1" applyBorder="1"/>
    <xf numFmtId="0" fontId="5" fillId="0" borderId="1" xfId="0" quotePrefix="1" applyNumberFormat="1" applyFont="1" applyBorder="1"/>
    <xf numFmtId="0" fontId="5" fillId="0" borderId="1" xfId="0" applyNumberFormat="1" applyFont="1" applyBorder="1" applyAlignment="1" applyProtection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G11"/>
  <sheetViews>
    <sheetView tabSelected="1" workbookViewId="0">
      <selection activeCell="C20" sqref="C20"/>
    </sheetView>
  </sheetViews>
  <sheetFormatPr baseColWidth="10" defaultRowHeight="14.4" x14ac:dyDescent="0.3"/>
  <cols>
    <col min="3" max="3" width="22.5546875" customWidth="1"/>
    <col min="5" max="5" width="8.88671875" customWidth="1"/>
  </cols>
  <sheetData>
    <row r="2" spans="1:7" ht="21" x14ac:dyDescent="0.4">
      <c r="A2" s="28"/>
      <c r="B2" s="28"/>
      <c r="C2" s="28"/>
      <c r="D2" s="28"/>
      <c r="E2" s="28"/>
      <c r="F2" s="28"/>
      <c r="G2" s="28"/>
    </row>
    <row r="3" spans="1:7" ht="21" x14ac:dyDescent="0.4">
      <c r="A3" s="28"/>
      <c r="B3" s="30" t="s">
        <v>176</v>
      </c>
      <c r="C3" s="28"/>
      <c r="D3" s="28"/>
      <c r="E3" s="28"/>
      <c r="F3" s="28"/>
      <c r="G3" s="28"/>
    </row>
    <row r="4" spans="1:7" ht="21" x14ac:dyDescent="0.4">
      <c r="A4" s="28"/>
      <c r="B4" s="28"/>
      <c r="C4" s="28"/>
      <c r="D4" s="28"/>
      <c r="E4" s="28"/>
      <c r="F4" s="28"/>
      <c r="G4" s="28"/>
    </row>
    <row r="5" spans="1:7" ht="21" x14ac:dyDescent="0.4">
      <c r="A5" s="28"/>
      <c r="B5" s="28"/>
      <c r="C5" s="28" t="s">
        <v>177</v>
      </c>
      <c r="D5" s="28" t="s">
        <v>179</v>
      </c>
      <c r="E5" s="28"/>
      <c r="F5" s="28"/>
      <c r="G5" s="28"/>
    </row>
    <row r="6" spans="1:7" ht="21" x14ac:dyDescent="0.4">
      <c r="A6" s="28"/>
      <c r="B6" s="28"/>
      <c r="C6" s="28"/>
      <c r="D6" s="28"/>
      <c r="E6" s="28"/>
      <c r="F6" s="28"/>
      <c r="G6" s="28"/>
    </row>
    <row r="7" spans="1:7" ht="26.4" customHeight="1" x14ac:dyDescent="0.4">
      <c r="A7" s="28"/>
      <c r="B7" s="85"/>
      <c r="C7" s="85" t="s">
        <v>178</v>
      </c>
      <c r="D7" s="85" t="s">
        <v>180</v>
      </c>
      <c r="E7" s="28"/>
      <c r="G7" s="28"/>
    </row>
    <row r="8" spans="1:7" ht="21" x14ac:dyDescent="0.4">
      <c r="A8" s="28"/>
      <c r="B8" s="28"/>
      <c r="C8" s="28"/>
      <c r="D8" s="28"/>
      <c r="E8" s="28"/>
      <c r="F8" s="28"/>
      <c r="G8" s="28"/>
    </row>
    <row r="9" spans="1:7" ht="21" x14ac:dyDescent="0.4">
      <c r="A9" s="28"/>
      <c r="B9" s="28"/>
      <c r="C9" s="28"/>
      <c r="D9" s="28"/>
      <c r="E9" s="28"/>
      <c r="F9" s="28"/>
      <c r="G9" s="28"/>
    </row>
    <row r="10" spans="1:7" ht="21" x14ac:dyDescent="0.4">
      <c r="A10" s="28"/>
      <c r="B10" s="28"/>
      <c r="C10" s="28"/>
      <c r="D10" s="28"/>
      <c r="E10" s="28"/>
      <c r="F10" s="28"/>
      <c r="G10" s="28"/>
    </row>
    <row r="11" spans="1:7" ht="18" x14ac:dyDescent="0.35">
      <c r="A11" s="25"/>
      <c r="B11" s="25"/>
      <c r="C11" s="25"/>
      <c r="D11" s="25"/>
      <c r="E11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L13"/>
  <sheetViews>
    <sheetView workbookViewId="0">
      <selection activeCell="B11" sqref="B11"/>
    </sheetView>
  </sheetViews>
  <sheetFormatPr baseColWidth="10" defaultRowHeight="14.4" x14ac:dyDescent="0.3"/>
  <cols>
    <col min="1" max="1" width="16.88671875" customWidth="1"/>
    <col min="2" max="2" width="28.109375" customWidth="1"/>
  </cols>
  <sheetData>
    <row r="2" spans="1:12" ht="27.6" x14ac:dyDescent="0.65">
      <c r="A2" s="75" t="s">
        <v>166</v>
      </c>
      <c r="E2" s="94"/>
      <c r="F2" s="94"/>
      <c r="G2" s="94"/>
      <c r="H2" s="94"/>
      <c r="I2" s="94"/>
    </row>
    <row r="3" spans="1:12" x14ac:dyDescent="0.3">
      <c r="E3" s="94"/>
      <c r="F3" s="94"/>
      <c r="G3" s="94"/>
      <c r="H3" s="94"/>
      <c r="I3" s="94"/>
    </row>
    <row r="4" spans="1:12" ht="20.399999999999999" x14ac:dyDescent="0.35">
      <c r="A4" s="77" t="s">
        <v>167</v>
      </c>
      <c r="B4" s="27"/>
      <c r="C4" s="27"/>
      <c r="D4" s="27"/>
      <c r="E4" s="94"/>
      <c r="F4" s="94"/>
      <c r="G4" s="94"/>
      <c r="H4" s="94"/>
      <c r="I4" s="94"/>
      <c r="K4" s="94">
        <v>2</v>
      </c>
      <c r="L4" s="94">
        <v>4</v>
      </c>
    </row>
    <row r="5" spans="1:12" x14ac:dyDescent="0.3">
      <c r="A5" s="27"/>
      <c r="B5" s="27"/>
      <c r="C5" s="27"/>
      <c r="D5" s="27"/>
      <c r="E5" s="94"/>
      <c r="H5" s="94"/>
      <c r="I5" s="94"/>
      <c r="K5" s="94">
        <v>3</v>
      </c>
      <c r="L5" s="94">
        <v>2</v>
      </c>
    </row>
    <row r="6" spans="1:12" ht="18" x14ac:dyDescent="0.35">
      <c r="A6" s="76"/>
      <c r="B6" s="47" t="s">
        <v>159</v>
      </c>
      <c r="C6" s="48" t="s">
        <v>85</v>
      </c>
      <c r="E6" s="94"/>
      <c r="H6" s="94"/>
      <c r="I6" s="94"/>
      <c r="K6" s="94"/>
      <c r="L6" s="94"/>
    </row>
    <row r="7" spans="1:12" ht="18" x14ac:dyDescent="0.35">
      <c r="A7" s="48" t="s">
        <v>86</v>
      </c>
      <c r="B7" s="95" t="s">
        <v>192</v>
      </c>
      <c r="E7" s="94"/>
      <c r="H7" s="94"/>
      <c r="I7" s="94"/>
      <c r="K7" s="94"/>
      <c r="L7" s="94">
        <v>1</v>
      </c>
    </row>
    <row r="8" spans="1:12" ht="18" x14ac:dyDescent="0.35">
      <c r="A8" s="48" t="s">
        <v>87</v>
      </c>
      <c r="B8" s="95" t="s">
        <v>193</v>
      </c>
      <c r="E8" s="94"/>
      <c r="H8" s="94"/>
      <c r="I8" s="94"/>
      <c r="K8" s="94"/>
      <c r="L8" s="94"/>
    </row>
    <row r="9" spans="1:12" ht="18" x14ac:dyDescent="0.35">
      <c r="A9" s="48" t="s">
        <v>88</v>
      </c>
      <c r="B9" s="95" t="s">
        <v>194</v>
      </c>
      <c r="E9" s="94"/>
      <c r="H9" s="94"/>
      <c r="I9" s="94"/>
    </row>
    <row r="10" spans="1:12" x14ac:dyDescent="0.3">
      <c r="E10" s="94"/>
      <c r="F10" s="94"/>
      <c r="G10" s="94"/>
      <c r="H10" s="94"/>
      <c r="I10" s="94"/>
    </row>
    <row r="11" spans="1:12" x14ac:dyDescent="0.3">
      <c r="E11" s="94"/>
      <c r="F11" s="94"/>
      <c r="G11" s="94"/>
      <c r="H11" s="94"/>
      <c r="I11" s="94"/>
    </row>
    <row r="12" spans="1:12" x14ac:dyDescent="0.3">
      <c r="E12" s="94"/>
      <c r="F12" s="94"/>
      <c r="G12" s="94"/>
      <c r="H12" s="94"/>
      <c r="I12" s="94"/>
    </row>
    <row r="13" spans="1:12" x14ac:dyDescent="0.3">
      <c r="E13" s="94"/>
      <c r="F13" s="94"/>
      <c r="G13" s="94"/>
      <c r="H13" s="94"/>
      <c r="I13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06"/>
  <sheetViews>
    <sheetView workbookViewId="0">
      <selection activeCell="B104" sqref="B104"/>
    </sheetView>
  </sheetViews>
  <sheetFormatPr baseColWidth="10" defaultRowHeight="14.4" x14ac:dyDescent="0.3"/>
  <cols>
    <col min="1" max="1" width="14" customWidth="1"/>
    <col min="2" max="2" width="18.21875" customWidth="1"/>
    <col min="3" max="3" width="14.88671875" customWidth="1"/>
    <col min="4" max="4" width="34.5546875" customWidth="1"/>
    <col min="5" max="5" width="18.21875" customWidth="1"/>
  </cols>
  <sheetData>
    <row r="1" spans="1:3" ht="27.6" x14ac:dyDescent="0.45">
      <c r="A1" s="5" t="s">
        <v>165</v>
      </c>
    </row>
    <row r="3" spans="1:3" ht="24" x14ac:dyDescent="0.35">
      <c r="A3" s="44" t="s">
        <v>71</v>
      </c>
    </row>
    <row r="5" spans="1:3" ht="18" x14ac:dyDescent="0.35">
      <c r="A5" s="25" t="s">
        <v>72</v>
      </c>
    </row>
    <row r="6" spans="1:3" ht="18" x14ac:dyDescent="0.35">
      <c r="A6" s="25"/>
      <c r="B6" s="25"/>
    </row>
    <row r="7" spans="1:3" ht="15.6" x14ac:dyDescent="0.3">
      <c r="B7" s="53" t="s">
        <v>73</v>
      </c>
      <c r="C7" s="23" t="s">
        <v>74</v>
      </c>
    </row>
    <row r="8" spans="1:3" ht="15.6" x14ac:dyDescent="0.3">
      <c r="B8" s="54" t="s">
        <v>75</v>
      </c>
      <c r="C8" s="23" t="s">
        <v>76</v>
      </c>
    </row>
    <row r="9" spans="1:3" ht="15.6" x14ac:dyDescent="0.3">
      <c r="B9" s="53" t="s">
        <v>33</v>
      </c>
      <c r="C9" s="23" t="s">
        <v>77</v>
      </c>
    </row>
    <row r="10" spans="1:3" ht="15.6" x14ac:dyDescent="0.3">
      <c r="B10" s="53" t="s">
        <v>78</v>
      </c>
      <c r="C10" s="23" t="s">
        <v>79</v>
      </c>
    </row>
    <row r="11" spans="1:3" ht="15.6" x14ac:dyDescent="0.3">
      <c r="B11" s="53" t="s">
        <v>80</v>
      </c>
      <c r="C11" s="23" t="s">
        <v>81</v>
      </c>
    </row>
    <row r="12" spans="1:3" ht="15.6" x14ac:dyDescent="0.3">
      <c r="B12" s="53" t="s">
        <v>82</v>
      </c>
      <c r="C12" s="23" t="s">
        <v>83</v>
      </c>
    </row>
    <row r="13" spans="1:3" ht="18" x14ac:dyDescent="0.35">
      <c r="A13" s="25" t="s">
        <v>60</v>
      </c>
      <c r="B13" s="25"/>
    </row>
    <row r="14" spans="1:3" ht="18" x14ac:dyDescent="0.35">
      <c r="B14" s="46"/>
    </row>
    <row r="15" spans="1:3" ht="18" x14ac:dyDescent="0.3">
      <c r="B15" s="70" t="s">
        <v>84</v>
      </c>
    </row>
    <row r="17" spans="1:3" ht="18" x14ac:dyDescent="0.35">
      <c r="A17" s="4"/>
      <c r="B17" s="68" t="s">
        <v>159</v>
      </c>
      <c r="C17" s="48" t="s">
        <v>85</v>
      </c>
    </row>
    <row r="18" spans="1:3" ht="18" x14ac:dyDescent="0.35">
      <c r="A18" s="48" t="s">
        <v>86</v>
      </c>
      <c r="B18" s="109">
        <f>7+9-2</f>
        <v>14</v>
      </c>
      <c r="C18" s="4"/>
    </row>
    <row r="19" spans="1:3" ht="18" x14ac:dyDescent="0.35">
      <c r="A19" s="48" t="s">
        <v>87</v>
      </c>
      <c r="B19" s="109">
        <f>15/5*2</f>
        <v>6</v>
      </c>
      <c r="C19" s="4"/>
    </row>
    <row r="20" spans="1:3" ht="18" x14ac:dyDescent="0.35">
      <c r="A20" s="48" t="s">
        <v>88</v>
      </c>
      <c r="B20" s="109">
        <f>200*18%</f>
        <v>36</v>
      </c>
      <c r="C20" s="4"/>
    </row>
    <row r="21" spans="1:3" ht="18" x14ac:dyDescent="0.35">
      <c r="A21" s="48" t="s">
        <v>89</v>
      </c>
      <c r="B21" s="109">
        <f>2^3</f>
        <v>8</v>
      </c>
      <c r="C21" s="2"/>
    </row>
    <row r="22" spans="1:3" ht="18" x14ac:dyDescent="0.35">
      <c r="A22" s="48" t="s">
        <v>90</v>
      </c>
      <c r="B22" s="110">
        <f>E19-E20</f>
        <v>0</v>
      </c>
      <c r="C22" s="2"/>
    </row>
    <row r="24" spans="1:3" x14ac:dyDescent="0.3">
      <c r="A24" s="35"/>
    </row>
    <row r="25" spans="1:3" ht="24" x14ac:dyDescent="0.35">
      <c r="A25" s="44" t="s">
        <v>91</v>
      </c>
    </row>
    <row r="27" spans="1:3" ht="18" x14ac:dyDescent="0.35">
      <c r="A27" s="25" t="s">
        <v>160</v>
      </c>
      <c r="B27" s="25"/>
    </row>
    <row r="28" spans="1:3" ht="18" x14ac:dyDescent="0.35">
      <c r="A28" s="25" t="s">
        <v>161</v>
      </c>
      <c r="B28" s="25"/>
    </row>
    <row r="29" spans="1:3" ht="18" x14ac:dyDescent="0.35">
      <c r="B29" s="45" t="s">
        <v>92</v>
      </c>
      <c r="C29" s="4" t="s">
        <v>93</v>
      </c>
    </row>
    <row r="30" spans="1:3" ht="18" x14ac:dyDescent="0.35">
      <c r="B30" s="45" t="s">
        <v>94</v>
      </c>
      <c r="C30" s="4" t="s">
        <v>95</v>
      </c>
    </row>
    <row r="31" spans="1:3" ht="18" x14ac:dyDescent="0.35">
      <c r="B31" s="45" t="s">
        <v>96</v>
      </c>
      <c r="C31" s="4" t="s">
        <v>97</v>
      </c>
    </row>
    <row r="32" spans="1:3" ht="18" x14ac:dyDescent="0.35">
      <c r="B32" s="45" t="s">
        <v>98</v>
      </c>
      <c r="C32" s="4" t="s">
        <v>99</v>
      </c>
    </row>
    <row r="33" spans="1:3" ht="18" x14ac:dyDescent="0.35">
      <c r="B33" s="45" t="s">
        <v>100</v>
      </c>
      <c r="C33" s="4" t="s">
        <v>101</v>
      </c>
    </row>
    <row r="34" spans="1:3" ht="18" x14ac:dyDescent="0.35">
      <c r="B34" s="49" t="s">
        <v>102</v>
      </c>
      <c r="C34" s="4" t="s">
        <v>103</v>
      </c>
    </row>
    <row r="35" spans="1:3" ht="18" x14ac:dyDescent="0.35">
      <c r="A35" s="25" t="s">
        <v>60</v>
      </c>
      <c r="B35" s="25"/>
    </row>
    <row r="36" spans="1:3" ht="18" x14ac:dyDescent="0.35">
      <c r="B36" s="46"/>
    </row>
    <row r="37" spans="1:3" ht="18" x14ac:dyDescent="0.3">
      <c r="B37" s="70" t="s">
        <v>84</v>
      </c>
    </row>
    <row r="39" spans="1:3" ht="18" x14ac:dyDescent="0.35">
      <c r="A39" s="4"/>
      <c r="B39" s="68" t="s">
        <v>159</v>
      </c>
      <c r="C39" s="48" t="s">
        <v>85</v>
      </c>
    </row>
    <row r="40" spans="1:3" ht="18" x14ac:dyDescent="0.35">
      <c r="A40" s="48" t="s">
        <v>86</v>
      </c>
      <c r="B40" s="109" t="b">
        <f>5&gt;4</f>
        <v>1</v>
      </c>
      <c r="C40" s="4"/>
    </row>
    <row r="41" spans="1:3" ht="18" x14ac:dyDescent="0.35">
      <c r="A41" s="48" t="s">
        <v>87</v>
      </c>
      <c r="B41" s="109" t="b">
        <f>5&lt;4</f>
        <v>0</v>
      </c>
      <c r="C41" s="4"/>
    </row>
    <row r="42" spans="1:3" ht="18" x14ac:dyDescent="0.35">
      <c r="A42" s="48" t="s">
        <v>88</v>
      </c>
      <c r="B42" s="109" t="b">
        <f>5&gt;=5</f>
        <v>1</v>
      </c>
      <c r="C42" s="4"/>
    </row>
    <row r="43" spans="1:3" ht="18" x14ac:dyDescent="0.35">
      <c r="A43" s="48" t="s">
        <v>89</v>
      </c>
      <c r="B43" s="109" t="b">
        <f>5&lt;=4</f>
        <v>0</v>
      </c>
      <c r="C43" s="2"/>
    </row>
    <row r="44" spans="1:3" ht="18" x14ac:dyDescent="0.35">
      <c r="A44" s="48" t="s">
        <v>90</v>
      </c>
      <c r="B44" s="110" t="b">
        <f>E42&lt;E43</f>
        <v>0</v>
      </c>
      <c r="C44" s="2"/>
    </row>
    <row r="45" spans="1:3" ht="18" x14ac:dyDescent="0.35">
      <c r="B45" s="46"/>
    </row>
    <row r="46" spans="1:3" x14ac:dyDescent="0.3">
      <c r="A46" s="35"/>
    </row>
    <row r="47" spans="1:3" ht="24" x14ac:dyDescent="0.35">
      <c r="A47" s="44" t="s">
        <v>104</v>
      </c>
    </row>
    <row r="49" spans="1:6" ht="18" x14ac:dyDescent="0.35">
      <c r="A49" s="25" t="s">
        <v>105</v>
      </c>
      <c r="B49" s="25"/>
    </row>
    <row r="50" spans="1:6" ht="18" x14ac:dyDescent="0.35">
      <c r="A50" s="25"/>
      <c r="B50" s="25"/>
    </row>
    <row r="51" spans="1:6" ht="18" x14ac:dyDescent="0.35">
      <c r="A51" s="25"/>
      <c r="B51" s="45" t="s">
        <v>106</v>
      </c>
      <c r="C51" s="4" t="s">
        <v>107</v>
      </c>
    </row>
    <row r="52" spans="1:6" ht="18" x14ac:dyDescent="0.35">
      <c r="A52" s="25"/>
      <c r="C52" s="50"/>
    </row>
    <row r="53" spans="1:6" ht="18" x14ac:dyDescent="0.35">
      <c r="B53" s="25" t="s">
        <v>108</v>
      </c>
      <c r="C53" s="50"/>
    </row>
    <row r="54" spans="1:6" ht="21" x14ac:dyDescent="0.35">
      <c r="A54" s="25"/>
      <c r="C54" s="69" t="s">
        <v>109</v>
      </c>
    </row>
    <row r="56" spans="1:6" ht="18" x14ac:dyDescent="0.35">
      <c r="A56" s="25"/>
      <c r="C56" s="50"/>
    </row>
    <row r="57" spans="1:6" ht="18" x14ac:dyDescent="0.35">
      <c r="A57" s="25"/>
      <c r="B57" s="1" t="s">
        <v>111</v>
      </c>
      <c r="C57" s="1"/>
      <c r="D57" s="1"/>
      <c r="E57" s="1" t="s">
        <v>110</v>
      </c>
      <c r="F57" s="1"/>
    </row>
    <row r="58" spans="1:6" ht="18" x14ac:dyDescent="0.35">
      <c r="A58" s="25"/>
      <c r="B58" s="1"/>
      <c r="C58" s="104" t="str">
        <f>B57&amp;" "&amp;E57</f>
        <v>Hola Excel</v>
      </c>
      <c r="D58" s="1"/>
      <c r="E58" s="1"/>
      <c r="F58" s="1"/>
    </row>
    <row r="59" spans="1:6" ht="18" x14ac:dyDescent="0.35">
      <c r="A59" s="25"/>
    </row>
    <row r="61" spans="1:6" ht="24" x14ac:dyDescent="0.35">
      <c r="A61" s="44" t="s">
        <v>112</v>
      </c>
    </row>
    <row r="63" spans="1:6" ht="18" x14ac:dyDescent="0.35">
      <c r="A63" s="25" t="s">
        <v>113</v>
      </c>
      <c r="B63" s="25"/>
    </row>
    <row r="64" spans="1:6" ht="18" x14ac:dyDescent="0.35">
      <c r="A64" s="26" t="s">
        <v>33</v>
      </c>
      <c r="B64" s="38" t="s">
        <v>114</v>
      </c>
      <c r="C64" s="25" t="s">
        <v>115</v>
      </c>
    </row>
    <row r="65" spans="1:11" ht="18" x14ac:dyDescent="0.35">
      <c r="C65" s="25" t="s">
        <v>116</v>
      </c>
    </row>
    <row r="67" spans="1:11" ht="18" x14ac:dyDescent="0.35">
      <c r="A67" s="26" t="s">
        <v>33</v>
      </c>
      <c r="B67" s="38" t="s">
        <v>117</v>
      </c>
      <c r="C67" s="25" t="s">
        <v>118</v>
      </c>
    </row>
    <row r="68" spans="1:11" ht="18" x14ac:dyDescent="0.35">
      <c r="C68" s="25" t="s">
        <v>139</v>
      </c>
      <c r="D68" s="39" t="str">
        <f ca="1">_xlfn.FORMULATEXT(K69)</f>
        <v>=SUMA(B74:B77;D74:D77)</v>
      </c>
    </row>
    <row r="69" spans="1:11" ht="18" x14ac:dyDescent="0.35">
      <c r="C69" s="25"/>
      <c r="K69" s="52">
        <f>SUM(B74:B77,D74:D77)</f>
        <v>31</v>
      </c>
    </row>
    <row r="70" spans="1:11" ht="18" x14ac:dyDescent="0.3">
      <c r="C70" s="51" t="s">
        <v>85</v>
      </c>
      <c r="D70" s="111">
        <f>SUM(B74:B77,D74:D77)</f>
        <v>31</v>
      </c>
      <c r="E70" s="70" t="s">
        <v>119</v>
      </c>
    </row>
    <row r="73" spans="1:11" x14ac:dyDescent="0.3">
      <c r="B73" s="96"/>
      <c r="C73" s="97"/>
      <c r="D73" s="97"/>
      <c r="E73" s="80"/>
      <c r="F73" s="80"/>
      <c r="G73" s="80"/>
    </row>
    <row r="74" spans="1:11" ht="15.6" x14ac:dyDescent="0.3">
      <c r="B74" s="81">
        <v>1</v>
      </c>
      <c r="D74" s="81">
        <v>5</v>
      </c>
      <c r="F74" s="82"/>
      <c r="G74" s="80"/>
    </row>
    <row r="75" spans="1:11" ht="15.6" x14ac:dyDescent="0.3">
      <c r="B75" s="81">
        <v>3</v>
      </c>
      <c r="D75" s="81">
        <v>1</v>
      </c>
      <c r="F75" s="82"/>
      <c r="G75" s="80"/>
    </row>
    <row r="76" spans="1:11" ht="15.6" x14ac:dyDescent="0.3">
      <c r="B76" s="81">
        <v>4</v>
      </c>
      <c r="D76" s="81">
        <v>7</v>
      </c>
      <c r="F76" s="82"/>
      <c r="G76" s="80"/>
    </row>
    <row r="77" spans="1:11" ht="15.6" x14ac:dyDescent="0.3">
      <c r="B77" s="81">
        <v>2</v>
      </c>
      <c r="D77" s="81">
        <v>8</v>
      </c>
      <c r="F77" s="82"/>
      <c r="G77" s="80"/>
    </row>
    <row r="79" spans="1:11" ht="18" x14ac:dyDescent="0.35">
      <c r="A79" s="26" t="s">
        <v>33</v>
      </c>
      <c r="B79" s="38" t="s">
        <v>120</v>
      </c>
      <c r="C79" s="25" t="s">
        <v>121</v>
      </c>
    </row>
    <row r="80" spans="1:11" ht="18" x14ac:dyDescent="0.35">
      <c r="C80" s="25" t="s">
        <v>139</v>
      </c>
      <c r="D80" s="39" t="str">
        <f ca="1">_xlfn.FORMULATEXT(K83)</f>
        <v>=SUMA(C86:C89 B88:E88)</v>
      </c>
    </row>
    <row r="82" spans="1:11" ht="18" x14ac:dyDescent="0.3">
      <c r="C82" s="51" t="s">
        <v>85</v>
      </c>
      <c r="D82" s="111">
        <f>SUM(C86:D89 B88:E88)</f>
        <v>9</v>
      </c>
    </row>
    <row r="83" spans="1:11" ht="18" x14ac:dyDescent="0.3">
      <c r="E83" s="70" t="s">
        <v>119</v>
      </c>
      <c r="K83" s="52">
        <f>SUM(C86:C89 B88:E88)</f>
        <v>4</v>
      </c>
    </row>
    <row r="85" spans="1:11" ht="15.6" x14ac:dyDescent="0.3">
      <c r="B85" s="1"/>
      <c r="C85" s="1"/>
      <c r="D85" s="1"/>
      <c r="E85" s="1"/>
      <c r="F85" s="1"/>
      <c r="G85" s="1"/>
    </row>
    <row r="86" spans="1:11" ht="15.6" x14ac:dyDescent="0.3">
      <c r="B86" s="1"/>
      <c r="C86" s="101">
        <v>1</v>
      </c>
      <c r="D86" s="1">
        <v>1</v>
      </c>
      <c r="E86" s="1"/>
      <c r="F86" s="1"/>
      <c r="G86" s="1"/>
    </row>
    <row r="87" spans="1:11" ht="15.6" x14ac:dyDescent="0.3">
      <c r="B87" s="1"/>
      <c r="C87" s="101">
        <v>3</v>
      </c>
      <c r="D87" s="1">
        <v>1</v>
      </c>
      <c r="E87" s="1"/>
      <c r="F87" s="1"/>
      <c r="G87" s="1"/>
    </row>
    <row r="88" spans="1:11" ht="15.6" x14ac:dyDescent="0.3">
      <c r="B88" s="101">
        <v>6</v>
      </c>
      <c r="C88" s="101">
        <v>4</v>
      </c>
      <c r="D88" s="101">
        <v>5</v>
      </c>
      <c r="E88" s="101">
        <v>7</v>
      </c>
      <c r="F88" s="1"/>
      <c r="G88" s="1"/>
    </row>
    <row r="89" spans="1:11" ht="15.6" x14ac:dyDescent="0.3">
      <c r="B89" s="1"/>
      <c r="C89" s="101">
        <v>2</v>
      </c>
      <c r="D89" s="1">
        <v>1</v>
      </c>
      <c r="E89" s="1"/>
      <c r="F89" s="1"/>
      <c r="G89" s="1"/>
    </row>
    <row r="90" spans="1:11" ht="15.6" x14ac:dyDescent="0.3">
      <c r="B90" s="1"/>
      <c r="C90" s="1"/>
      <c r="D90" s="1"/>
      <c r="E90" s="1"/>
      <c r="F90" s="1"/>
      <c r="G90" s="1"/>
    </row>
    <row r="92" spans="1:11" ht="23.4" x14ac:dyDescent="0.4">
      <c r="A92" s="72" t="s">
        <v>122</v>
      </c>
    </row>
    <row r="94" spans="1:11" ht="18" x14ac:dyDescent="0.35">
      <c r="B94" s="45" t="s">
        <v>123</v>
      </c>
      <c r="C94" s="45" t="s">
        <v>124</v>
      </c>
    </row>
    <row r="95" spans="1:11" ht="15.6" x14ac:dyDescent="0.3">
      <c r="B95" s="61" t="s">
        <v>125</v>
      </c>
      <c r="C95" s="112" t="s">
        <v>126</v>
      </c>
    </row>
    <row r="96" spans="1:11" ht="15.6" x14ac:dyDescent="0.3">
      <c r="B96" s="61" t="s">
        <v>127</v>
      </c>
      <c r="C96" s="113"/>
    </row>
    <row r="97" spans="2:3" ht="15.6" x14ac:dyDescent="0.3">
      <c r="B97" s="61" t="s">
        <v>128</v>
      </c>
      <c r="C97" s="114"/>
    </row>
    <row r="98" spans="2:3" ht="15.6" x14ac:dyDescent="0.3">
      <c r="B98" s="61" t="s">
        <v>129</v>
      </c>
      <c r="C98" s="71" t="s">
        <v>130</v>
      </c>
    </row>
    <row r="99" spans="2:3" ht="15.6" x14ac:dyDescent="0.3">
      <c r="B99" s="61" t="s">
        <v>80</v>
      </c>
      <c r="C99" s="71" t="s">
        <v>81</v>
      </c>
    </row>
    <row r="100" spans="2:3" ht="15.6" x14ac:dyDescent="0.3">
      <c r="B100" s="61" t="s">
        <v>82</v>
      </c>
      <c r="C100" s="71" t="s">
        <v>131</v>
      </c>
    </row>
    <row r="101" spans="2:3" ht="15.6" x14ac:dyDescent="0.3">
      <c r="B101" s="61" t="s">
        <v>132</v>
      </c>
      <c r="C101" s="71" t="s">
        <v>133</v>
      </c>
    </row>
    <row r="102" spans="2:3" ht="15.6" x14ac:dyDescent="0.3">
      <c r="B102" s="61" t="s">
        <v>134</v>
      </c>
      <c r="C102" s="71" t="s">
        <v>135</v>
      </c>
    </row>
    <row r="103" spans="2:3" ht="15.6" x14ac:dyDescent="0.3">
      <c r="B103" s="61" t="s">
        <v>106</v>
      </c>
      <c r="C103" s="71" t="s">
        <v>136</v>
      </c>
    </row>
    <row r="104" spans="2:3" ht="15.6" x14ac:dyDescent="0.3">
      <c r="B104" s="61" t="s">
        <v>137</v>
      </c>
      <c r="C104" s="71" t="s">
        <v>138</v>
      </c>
    </row>
    <row r="105" spans="2:3" ht="18" x14ac:dyDescent="0.35">
      <c r="C105" s="25"/>
    </row>
    <row r="106" spans="2:3" ht="18" x14ac:dyDescent="0.35">
      <c r="C106" s="102"/>
    </row>
  </sheetData>
  <mergeCells count="1">
    <mergeCell ref="C95:C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41"/>
  <sheetViews>
    <sheetView workbookViewId="0">
      <selection activeCell="E16" sqref="E16"/>
    </sheetView>
  </sheetViews>
  <sheetFormatPr baseColWidth="10" defaultRowHeight="14.4" x14ac:dyDescent="0.3"/>
  <cols>
    <col min="1" max="1" width="6.33203125" customWidth="1"/>
    <col min="2" max="2" width="15.44140625" customWidth="1"/>
    <col min="3" max="3" width="12.33203125" bestFit="1" customWidth="1"/>
    <col min="5" max="5" width="13.5546875" bestFit="1" customWidth="1"/>
    <col min="6" max="6" width="15.6640625" customWidth="1"/>
    <col min="7" max="7" width="3" customWidth="1"/>
  </cols>
  <sheetData>
    <row r="1" spans="1:11" ht="21" x14ac:dyDescent="0.4">
      <c r="A1" s="31" t="s">
        <v>33</v>
      </c>
      <c r="B1" s="30" t="s">
        <v>34</v>
      </c>
      <c r="G1" s="29" t="s">
        <v>33</v>
      </c>
      <c r="H1" s="30" t="s">
        <v>35</v>
      </c>
    </row>
    <row r="2" spans="1:11" ht="18" x14ac:dyDescent="0.35">
      <c r="B2" s="83" t="s">
        <v>187</v>
      </c>
      <c r="H2" s="83" t="s">
        <v>182</v>
      </c>
    </row>
    <row r="3" spans="1:11" ht="18" x14ac:dyDescent="0.35">
      <c r="B3" s="25" t="s">
        <v>190</v>
      </c>
      <c r="H3" s="83" t="s">
        <v>184</v>
      </c>
    </row>
    <row r="4" spans="1:11" ht="18" x14ac:dyDescent="0.35">
      <c r="B4" s="25" t="s">
        <v>181</v>
      </c>
      <c r="H4" s="83" t="s">
        <v>183</v>
      </c>
    </row>
    <row r="5" spans="1:11" ht="18" x14ac:dyDescent="0.35">
      <c r="B5" s="25" t="s">
        <v>162</v>
      </c>
      <c r="D5" s="25"/>
      <c r="E5" s="25"/>
      <c r="F5" s="25"/>
      <c r="G5" s="25"/>
      <c r="H5" s="25"/>
      <c r="I5" s="25"/>
    </row>
    <row r="6" spans="1:11" ht="18" x14ac:dyDescent="0.35">
      <c r="A6" s="39" t="s">
        <v>37</v>
      </c>
      <c r="D6" s="25"/>
      <c r="E6" s="25"/>
      <c r="F6" s="25"/>
      <c r="G6" s="25"/>
      <c r="H6" s="25"/>
      <c r="I6" s="25"/>
      <c r="J6" s="39"/>
      <c r="K6" s="39"/>
    </row>
    <row r="7" spans="1:11" ht="18" x14ac:dyDescent="0.35">
      <c r="A7" s="25"/>
      <c r="B7" s="25"/>
      <c r="C7" s="25"/>
      <c r="D7" s="25"/>
      <c r="E7" s="25"/>
      <c r="F7" s="25"/>
      <c r="G7" s="25"/>
      <c r="I7" s="25">
        <v>3</v>
      </c>
    </row>
    <row r="8" spans="1:11" ht="18" x14ac:dyDescent="0.35">
      <c r="A8" s="25"/>
      <c r="B8" s="25">
        <v>3</v>
      </c>
      <c r="C8" s="25"/>
      <c r="D8" s="25"/>
      <c r="E8" s="25"/>
      <c r="F8" s="25"/>
      <c r="G8" s="25"/>
      <c r="I8" s="87">
        <v>2</v>
      </c>
    </row>
    <row r="9" spans="1:11" ht="18" x14ac:dyDescent="0.35">
      <c r="A9" s="25"/>
      <c r="B9" s="87">
        <v>2</v>
      </c>
      <c r="C9" s="25"/>
      <c r="D9" s="25"/>
      <c r="E9" s="25"/>
      <c r="F9" s="25"/>
      <c r="G9" s="25"/>
    </row>
    <row r="10" spans="1:11" ht="18" x14ac:dyDescent="0.35">
      <c r="A10" s="25"/>
      <c r="B10" s="25"/>
      <c r="C10" s="25"/>
      <c r="D10" s="25"/>
      <c r="E10" s="25"/>
      <c r="F10" s="25"/>
      <c r="G10" s="25"/>
    </row>
    <row r="11" spans="1:11" ht="18" x14ac:dyDescent="0.35">
      <c r="A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8" x14ac:dyDescent="0.35">
      <c r="A12" s="25"/>
      <c r="C12" s="25"/>
      <c r="D12" s="39"/>
      <c r="E12" s="39"/>
      <c r="F12" s="39"/>
      <c r="G12" s="25"/>
      <c r="H12" s="93"/>
      <c r="I12" s="93"/>
      <c r="J12" s="25"/>
      <c r="K12" s="25"/>
    </row>
    <row r="13" spans="1:11" ht="18" x14ac:dyDescent="0.35">
      <c r="A13" s="25"/>
      <c r="B13" s="25"/>
      <c r="C13" s="25"/>
      <c r="D13" s="39"/>
      <c r="E13" s="39"/>
      <c r="F13" s="39"/>
      <c r="G13" s="25"/>
      <c r="H13" s="25"/>
      <c r="I13" s="25"/>
      <c r="J13" s="25"/>
      <c r="K13" s="25"/>
    </row>
    <row r="14" spans="1:11" ht="21" x14ac:dyDescent="0.4">
      <c r="A14" s="29" t="s">
        <v>33</v>
      </c>
      <c r="B14" s="30" t="s">
        <v>36</v>
      </c>
      <c r="C14" s="39"/>
      <c r="D14" s="39"/>
      <c r="E14" s="39"/>
      <c r="F14" s="39"/>
      <c r="G14" s="39"/>
      <c r="H14" s="39"/>
      <c r="I14" s="25"/>
    </row>
    <row r="15" spans="1:11" ht="15.6" x14ac:dyDescent="0.3">
      <c r="C15" s="39"/>
      <c r="D15" s="39"/>
      <c r="E15" s="39"/>
      <c r="F15" s="39"/>
      <c r="G15" s="39"/>
      <c r="H15" s="39"/>
    </row>
    <row r="16" spans="1:11" ht="18" x14ac:dyDescent="0.35">
      <c r="B16" s="83" t="s">
        <v>174</v>
      </c>
      <c r="C16" s="39"/>
      <c r="D16" s="39"/>
      <c r="E16" s="39"/>
      <c r="F16" s="39"/>
      <c r="G16" s="39"/>
      <c r="H16" s="39"/>
    </row>
    <row r="17" spans="1:10" ht="18" x14ac:dyDescent="0.35">
      <c r="B17" s="83" t="s">
        <v>188</v>
      </c>
      <c r="C17" s="39"/>
      <c r="D17" s="39"/>
      <c r="E17" s="39"/>
      <c r="F17" s="39"/>
      <c r="G17" s="39"/>
      <c r="H17" s="39"/>
    </row>
    <row r="18" spans="1:10" ht="18" x14ac:dyDescent="0.35">
      <c r="A18" s="39"/>
      <c r="B18" s="83" t="s">
        <v>189</v>
      </c>
      <c r="C18" s="39"/>
      <c r="D18" s="39"/>
      <c r="E18" s="39"/>
      <c r="F18" s="39"/>
      <c r="G18" s="39"/>
      <c r="H18" s="39"/>
    </row>
    <row r="19" spans="1:10" ht="18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18" x14ac:dyDescent="0.35">
      <c r="A20" s="25"/>
      <c r="B20" s="25">
        <v>3</v>
      </c>
      <c r="C20" s="25"/>
      <c r="D20" s="25"/>
      <c r="E20" s="25"/>
      <c r="F20" s="25"/>
      <c r="G20" s="25"/>
      <c r="H20" s="25"/>
      <c r="I20" s="93"/>
      <c r="J20" s="25"/>
    </row>
    <row r="21" spans="1:10" ht="18" x14ac:dyDescent="0.35">
      <c r="A21" s="25"/>
      <c r="B21" s="87">
        <v>2</v>
      </c>
      <c r="C21" s="25"/>
      <c r="D21" s="25"/>
      <c r="E21" s="25"/>
      <c r="F21" s="25"/>
      <c r="G21" s="25"/>
      <c r="H21" s="25"/>
      <c r="I21" s="25"/>
      <c r="J21" s="25"/>
    </row>
    <row r="22" spans="1:10" ht="25.8" x14ac:dyDescent="0.5">
      <c r="A22" s="25"/>
      <c r="B22" s="25">
        <f>$B20+B$21</f>
        <v>5</v>
      </c>
      <c r="C22" s="25"/>
      <c r="D22" s="25"/>
      <c r="E22" s="103"/>
      <c r="F22" s="25"/>
      <c r="G22" s="25"/>
      <c r="H22" s="25"/>
      <c r="I22" s="25"/>
      <c r="J22" s="25"/>
    </row>
    <row r="23" spans="1:10" ht="18" x14ac:dyDescent="0.35">
      <c r="A23" s="25"/>
      <c r="B23" s="25"/>
      <c r="C23" s="25"/>
      <c r="D23" s="25"/>
      <c r="F23" s="25"/>
      <c r="G23" s="25"/>
      <c r="H23" s="25"/>
      <c r="I23" s="25"/>
      <c r="J23" s="25"/>
    </row>
    <row r="24" spans="1:10" ht="18" x14ac:dyDescent="0.35">
      <c r="A24" s="25"/>
      <c r="B24" s="25"/>
      <c r="C24" s="25"/>
      <c r="D24" s="25"/>
      <c r="F24" s="25"/>
      <c r="G24" s="25"/>
      <c r="H24" s="25"/>
      <c r="I24" s="25"/>
      <c r="J24" s="25"/>
    </row>
    <row r="25" spans="1:10" ht="18" x14ac:dyDescent="0.35">
      <c r="A25" s="25"/>
      <c r="B25" s="25"/>
      <c r="C25" s="25"/>
      <c r="D25" s="25"/>
      <c r="F25" s="25"/>
      <c r="G25" s="25"/>
      <c r="H25" s="25"/>
      <c r="I25" s="25"/>
      <c r="J25" s="25"/>
    </row>
    <row r="26" spans="1:10" ht="25.8" x14ac:dyDescent="0.5">
      <c r="A26" s="25"/>
      <c r="B26" s="25"/>
      <c r="C26" s="25"/>
      <c r="D26" s="25"/>
      <c r="E26" s="103"/>
      <c r="F26" s="25"/>
      <c r="G26" s="25"/>
      <c r="H26" s="25"/>
      <c r="I26" s="25"/>
      <c r="J26" s="25"/>
    </row>
    <row r="27" spans="1:10" ht="18" x14ac:dyDescent="0.35">
      <c r="A27" s="25"/>
      <c r="B27" s="88"/>
      <c r="C27" s="25"/>
      <c r="D27" s="25"/>
      <c r="F27" s="25"/>
      <c r="G27" s="25"/>
      <c r="H27" s="25"/>
      <c r="I27" s="25"/>
      <c r="J27" s="25"/>
    </row>
    <row r="28" spans="1:10" ht="15.6" x14ac:dyDescent="0.3">
      <c r="A28" s="39" t="s">
        <v>38</v>
      </c>
    </row>
    <row r="29" spans="1:10" ht="18" x14ac:dyDescent="0.35">
      <c r="B29" s="67" t="s">
        <v>185</v>
      </c>
      <c r="C29" s="86">
        <v>0.21</v>
      </c>
    </row>
    <row r="31" spans="1:10" ht="17.399999999999999" x14ac:dyDescent="0.35">
      <c r="B31" s="90" t="s">
        <v>0</v>
      </c>
      <c r="C31" s="90" t="s">
        <v>1</v>
      </c>
      <c r="D31" s="90" t="s">
        <v>2</v>
      </c>
      <c r="E31" s="90" t="s">
        <v>186</v>
      </c>
      <c r="F31" s="90" t="s">
        <v>3</v>
      </c>
    </row>
    <row r="32" spans="1:10" ht="17.399999999999999" x14ac:dyDescent="0.35">
      <c r="B32" s="91" t="s">
        <v>4</v>
      </c>
      <c r="C32" s="91">
        <v>190</v>
      </c>
      <c r="D32" s="92">
        <v>104.27941914689191</v>
      </c>
      <c r="E32" s="92"/>
      <c r="F32" s="92"/>
    </row>
    <row r="33" spans="2:6" ht="17.399999999999999" x14ac:dyDescent="0.35">
      <c r="B33" s="91" t="s">
        <v>5</v>
      </c>
      <c r="C33" s="91">
        <v>30</v>
      </c>
      <c r="D33" s="92">
        <v>17.680674407662138</v>
      </c>
      <c r="E33" s="92"/>
      <c r="F33" s="92"/>
    </row>
    <row r="34" spans="2:6" ht="17.399999999999999" x14ac:dyDescent="0.35">
      <c r="B34" s="91" t="s">
        <v>6</v>
      </c>
      <c r="C34" s="91">
        <v>92</v>
      </c>
      <c r="D34" s="92">
        <v>61.676709227724658</v>
      </c>
      <c r="E34" s="92"/>
      <c r="F34" s="92"/>
    </row>
    <row r="35" spans="2:6" ht="17.399999999999999" x14ac:dyDescent="0.35">
      <c r="B35" s="91" t="s">
        <v>7</v>
      </c>
      <c r="C35" s="91">
        <v>36</v>
      </c>
      <c r="D35" s="92">
        <v>18.031261245105107</v>
      </c>
      <c r="E35" s="92"/>
      <c r="F35" s="92"/>
    </row>
    <row r="36" spans="2:6" ht="17.399999999999999" x14ac:dyDescent="0.35">
      <c r="B36" s="91" t="s">
        <v>8</v>
      </c>
      <c r="C36" s="91">
        <v>130</v>
      </c>
      <c r="D36" s="92">
        <v>55.851138170282361</v>
      </c>
      <c r="E36" s="92"/>
      <c r="F36" s="92"/>
    </row>
    <row r="37" spans="2:6" ht="17.399999999999999" x14ac:dyDescent="0.35">
      <c r="B37" s="91" t="s">
        <v>9</v>
      </c>
      <c r="C37" s="91">
        <v>109</v>
      </c>
      <c r="D37" s="92">
        <v>65.075603270613286</v>
      </c>
      <c r="E37" s="92"/>
      <c r="F37" s="92"/>
    </row>
    <row r="38" spans="2:6" ht="17.399999999999999" x14ac:dyDescent="0.35">
      <c r="B38" s="91" t="s">
        <v>10</v>
      </c>
      <c r="C38" s="91">
        <v>126</v>
      </c>
      <c r="D38" s="92">
        <v>71.786828845507912</v>
      </c>
      <c r="E38" s="92"/>
      <c r="F38" s="92"/>
    </row>
    <row r="39" spans="2:6" ht="17.399999999999999" x14ac:dyDescent="0.35">
      <c r="B39" s="91" t="s">
        <v>11</v>
      </c>
      <c r="C39" s="91">
        <v>197</v>
      </c>
      <c r="D39" s="92">
        <v>30.58170468958151</v>
      </c>
      <c r="E39" s="92"/>
      <c r="F39" s="92"/>
    </row>
    <row r="40" spans="2:6" ht="17.399999999999999" x14ac:dyDescent="0.35">
      <c r="B40" s="91" t="s">
        <v>12</v>
      </c>
      <c r="C40" s="91">
        <v>91</v>
      </c>
      <c r="D40" s="92">
        <v>25.454573632556301</v>
      </c>
      <c r="E40" s="92"/>
      <c r="F40" s="92"/>
    </row>
    <row r="41" spans="2:6" ht="17.399999999999999" x14ac:dyDescent="0.35">
      <c r="B41" s="91" t="s">
        <v>13</v>
      </c>
      <c r="C41" s="91">
        <v>129</v>
      </c>
      <c r="D41" s="92">
        <v>62.421102350175531</v>
      </c>
      <c r="E41" s="92"/>
      <c r="F41" s="9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42"/>
  <sheetViews>
    <sheetView workbookViewId="0">
      <selection activeCell="F22" sqref="F22"/>
    </sheetView>
  </sheetViews>
  <sheetFormatPr baseColWidth="10" defaultRowHeight="14.4" x14ac:dyDescent="0.3"/>
  <cols>
    <col min="1" max="1" width="5.33203125" customWidth="1"/>
  </cols>
  <sheetData>
    <row r="1" spans="1:9" ht="17.399999999999999" x14ac:dyDescent="0.3">
      <c r="A1" t="s">
        <v>191</v>
      </c>
      <c r="B1" s="84" t="s">
        <v>175</v>
      </c>
    </row>
    <row r="2" spans="1:9" ht="18" x14ac:dyDescent="0.35">
      <c r="B2" s="25" t="s">
        <v>163</v>
      </c>
    </row>
    <row r="3" spans="1:9" ht="18" x14ac:dyDescent="0.35">
      <c r="B3" s="89" t="s">
        <v>164</v>
      </c>
    </row>
    <row r="4" spans="1:9" ht="18" x14ac:dyDescent="0.35">
      <c r="B4" s="25" t="s">
        <v>32</v>
      </c>
    </row>
    <row r="5" spans="1:9" ht="15" thickBot="1" x14ac:dyDescent="0.35"/>
    <row r="6" spans="1:9" x14ac:dyDescent="0.3">
      <c r="B6" s="19"/>
      <c r="C6" s="20">
        <v>1000</v>
      </c>
      <c r="D6" s="20">
        <v>1500</v>
      </c>
      <c r="E6" s="20">
        <v>2000</v>
      </c>
      <c r="F6" s="20">
        <v>2500</v>
      </c>
      <c r="G6" s="20">
        <v>3000</v>
      </c>
      <c r="H6" s="20">
        <v>3500</v>
      </c>
      <c r="I6" s="21">
        <v>4000</v>
      </c>
    </row>
    <row r="7" spans="1:9" ht="18" x14ac:dyDescent="0.35">
      <c r="B7" s="22">
        <v>0.05</v>
      </c>
      <c r="C7" s="100"/>
      <c r="D7" s="100"/>
      <c r="E7" s="100"/>
      <c r="F7" s="100"/>
      <c r="G7" s="100"/>
      <c r="H7" s="100"/>
      <c r="I7" s="100"/>
    </row>
    <row r="8" spans="1:9" ht="18" x14ac:dyDescent="0.35">
      <c r="B8" s="22">
        <v>0.1</v>
      </c>
      <c r="C8" s="100"/>
      <c r="D8" s="100"/>
      <c r="E8" s="100"/>
      <c r="F8" s="100"/>
      <c r="G8" s="100"/>
      <c r="H8" s="100"/>
      <c r="I8" s="100"/>
    </row>
    <row r="9" spans="1:9" ht="18" x14ac:dyDescent="0.35">
      <c r="B9" s="22">
        <v>0.15</v>
      </c>
      <c r="C9" s="100"/>
      <c r="D9" s="100"/>
      <c r="E9" s="100"/>
      <c r="F9" s="100"/>
      <c r="G9" s="100"/>
      <c r="H9" s="100"/>
      <c r="I9" s="100"/>
    </row>
    <row r="10" spans="1:9" ht="18" x14ac:dyDescent="0.35">
      <c r="B10" s="22">
        <v>0.2</v>
      </c>
      <c r="C10" s="100"/>
      <c r="D10" s="100"/>
      <c r="E10" s="100"/>
      <c r="F10" s="100"/>
      <c r="G10" s="100"/>
      <c r="H10" s="100"/>
      <c r="I10" s="100"/>
    </row>
    <row r="11" spans="1:9" ht="18" x14ac:dyDescent="0.35">
      <c r="B11" s="22">
        <v>0.25</v>
      </c>
      <c r="C11" s="100"/>
      <c r="D11" s="100"/>
      <c r="E11" s="100"/>
      <c r="F11" s="100"/>
      <c r="G11" s="100"/>
      <c r="H11" s="100"/>
      <c r="I11" s="100"/>
    </row>
    <row r="12" spans="1:9" ht="18" x14ac:dyDescent="0.35">
      <c r="B12" s="22">
        <v>0.3</v>
      </c>
      <c r="C12" s="100"/>
      <c r="D12" s="100"/>
      <c r="E12" s="100"/>
      <c r="F12" s="100"/>
      <c r="G12" s="100"/>
      <c r="H12" s="100"/>
      <c r="I12" s="100"/>
    </row>
    <row r="13" spans="1:9" ht="18" x14ac:dyDescent="0.35">
      <c r="B13" s="22">
        <v>0.35</v>
      </c>
      <c r="C13" s="100"/>
      <c r="D13" s="100"/>
      <c r="E13" s="100"/>
      <c r="F13" s="100"/>
      <c r="G13" s="100"/>
      <c r="H13" s="100"/>
      <c r="I13" s="100"/>
    </row>
    <row r="14" spans="1:9" ht="18" x14ac:dyDescent="0.35">
      <c r="B14" s="22">
        <v>0.4</v>
      </c>
      <c r="C14" s="100"/>
      <c r="D14" s="100"/>
      <c r="E14" s="100"/>
      <c r="F14" s="100"/>
      <c r="G14" s="100"/>
      <c r="H14" s="100"/>
      <c r="I14" s="100"/>
    </row>
    <row r="15" spans="1:9" ht="18" x14ac:dyDescent="0.35">
      <c r="B15" s="22">
        <v>0.45</v>
      </c>
      <c r="C15" s="100"/>
      <c r="D15" s="100"/>
      <c r="E15" s="100"/>
      <c r="F15" s="100"/>
      <c r="G15" s="100"/>
      <c r="H15" s="100"/>
      <c r="I15" s="100"/>
    </row>
    <row r="16" spans="1:9" ht="18.600000000000001" thickBot="1" x14ac:dyDescent="0.4">
      <c r="B16" s="24">
        <v>0.5</v>
      </c>
      <c r="C16" s="100"/>
      <c r="D16" s="100"/>
      <c r="E16" s="100"/>
      <c r="F16" s="100"/>
      <c r="G16" s="100"/>
      <c r="H16" s="100"/>
      <c r="I16" s="100"/>
    </row>
    <row r="17" spans="2:9" ht="18" x14ac:dyDescent="0.35">
      <c r="B17" s="22">
        <v>0.55000000000000004</v>
      </c>
      <c r="C17" s="100"/>
      <c r="D17" s="100"/>
      <c r="E17" s="100"/>
      <c r="F17" s="100"/>
      <c r="G17" s="100"/>
      <c r="H17" s="100"/>
      <c r="I17" s="100"/>
    </row>
    <row r="18" spans="2:9" ht="18.600000000000001" thickBot="1" x14ac:dyDescent="0.4">
      <c r="B18" s="24">
        <v>0.6</v>
      </c>
      <c r="C18" s="100"/>
      <c r="D18" s="100"/>
      <c r="E18" s="100"/>
      <c r="F18" s="100"/>
      <c r="G18" s="100"/>
      <c r="H18" s="100"/>
      <c r="I18" s="100"/>
    </row>
    <row r="19" spans="2:9" ht="18" x14ac:dyDescent="0.35">
      <c r="B19" s="22">
        <v>0.65</v>
      </c>
      <c r="C19" s="100"/>
      <c r="D19" s="100"/>
      <c r="E19" s="100"/>
      <c r="F19" s="100"/>
      <c r="G19" s="100"/>
      <c r="H19" s="100"/>
      <c r="I19" s="100"/>
    </row>
    <row r="20" spans="2:9" ht="18.600000000000001" thickBot="1" x14ac:dyDescent="0.4">
      <c r="B20" s="24">
        <v>0.7</v>
      </c>
      <c r="C20" s="100"/>
      <c r="D20" s="100"/>
      <c r="E20" s="100"/>
      <c r="F20" s="100"/>
      <c r="G20" s="100"/>
      <c r="H20" s="100"/>
      <c r="I20" s="100"/>
    </row>
    <row r="21" spans="2:9" ht="18" x14ac:dyDescent="0.35">
      <c r="B21" s="22">
        <v>0.75</v>
      </c>
      <c r="C21" s="100"/>
      <c r="D21" s="100"/>
      <c r="E21" s="100"/>
      <c r="F21" s="100"/>
      <c r="G21" s="100"/>
      <c r="H21" s="100"/>
      <c r="I21" s="100"/>
    </row>
    <row r="22" spans="2:9" ht="18.600000000000001" thickBot="1" x14ac:dyDescent="0.4">
      <c r="B22" s="24">
        <v>0.8</v>
      </c>
      <c r="C22" s="100"/>
      <c r="D22" s="100"/>
      <c r="E22" s="100"/>
      <c r="F22" s="100"/>
      <c r="G22" s="100"/>
      <c r="H22" s="100"/>
      <c r="I22" s="100"/>
    </row>
    <row r="23" spans="2:9" ht="18" x14ac:dyDescent="0.35">
      <c r="B23" s="22">
        <v>0.85</v>
      </c>
      <c r="C23" s="100"/>
      <c r="D23" s="100"/>
      <c r="E23" s="100"/>
      <c r="F23" s="100"/>
      <c r="G23" s="100"/>
      <c r="H23" s="100"/>
      <c r="I23" s="100"/>
    </row>
    <row r="24" spans="2:9" ht="18.600000000000001" thickBot="1" x14ac:dyDescent="0.4">
      <c r="B24" s="24">
        <v>0.9</v>
      </c>
      <c r="C24" s="100"/>
      <c r="D24" s="100"/>
      <c r="E24" s="100"/>
      <c r="F24" s="100"/>
      <c r="G24" s="100"/>
      <c r="H24" s="100"/>
      <c r="I24" s="100"/>
    </row>
    <row r="25" spans="2:9" ht="18" x14ac:dyDescent="0.35">
      <c r="B25" s="22">
        <v>0.95</v>
      </c>
      <c r="C25" s="100"/>
      <c r="D25" s="100"/>
      <c r="E25" s="100"/>
      <c r="F25" s="100"/>
      <c r="G25" s="100"/>
      <c r="H25" s="100"/>
      <c r="I25" s="100"/>
    </row>
    <row r="26" spans="2:9" ht="18.600000000000001" thickBot="1" x14ac:dyDescent="0.4">
      <c r="B26" s="24">
        <v>1</v>
      </c>
      <c r="C26" s="100"/>
      <c r="D26" s="100"/>
      <c r="E26" s="100"/>
      <c r="F26" s="100"/>
      <c r="G26" s="100"/>
      <c r="H26" s="100"/>
      <c r="I26" s="100"/>
    </row>
    <row r="27" spans="2:9" ht="18" x14ac:dyDescent="0.35">
      <c r="B27" s="22">
        <v>1.05</v>
      </c>
      <c r="C27" s="100"/>
      <c r="D27" s="100"/>
      <c r="E27" s="100"/>
      <c r="F27" s="100"/>
      <c r="G27" s="100"/>
      <c r="H27" s="100"/>
      <c r="I27" s="100"/>
    </row>
    <row r="28" spans="2:9" ht="18.600000000000001" thickBot="1" x14ac:dyDescent="0.4">
      <c r="B28" s="24">
        <v>1.1000000000000001</v>
      </c>
      <c r="C28" s="100"/>
      <c r="D28" s="100"/>
      <c r="E28" s="100"/>
      <c r="F28" s="100"/>
      <c r="G28" s="100"/>
      <c r="H28" s="100"/>
      <c r="I28" s="100"/>
    </row>
    <row r="29" spans="2:9" ht="18" x14ac:dyDescent="0.35">
      <c r="B29" s="22">
        <v>1.1499999999999999</v>
      </c>
      <c r="C29" s="100"/>
      <c r="D29" s="100"/>
      <c r="E29" s="100"/>
      <c r="F29" s="100"/>
      <c r="G29" s="100"/>
      <c r="H29" s="100"/>
      <c r="I29" s="100"/>
    </row>
    <row r="30" spans="2:9" ht="18.600000000000001" thickBot="1" x14ac:dyDescent="0.4">
      <c r="B30" s="24">
        <v>1.2</v>
      </c>
      <c r="C30" s="100"/>
      <c r="D30" s="100"/>
      <c r="E30" s="100"/>
      <c r="F30" s="100"/>
      <c r="G30" s="100"/>
      <c r="H30" s="100"/>
      <c r="I30" s="100"/>
    </row>
    <row r="31" spans="2:9" x14ac:dyDescent="0.3">
      <c r="B31" s="98"/>
    </row>
    <row r="32" spans="2:9" x14ac:dyDescent="0.3">
      <c r="B32" s="98"/>
    </row>
    <row r="33" spans="2:2" x14ac:dyDescent="0.3">
      <c r="B33" s="98"/>
    </row>
    <row r="34" spans="2:2" x14ac:dyDescent="0.3">
      <c r="B34" s="98"/>
    </row>
    <row r="35" spans="2:2" x14ac:dyDescent="0.3">
      <c r="B35" s="98"/>
    </row>
    <row r="36" spans="2:2" x14ac:dyDescent="0.3">
      <c r="B36" s="98"/>
    </row>
    <row r="37" spans="2:2" x14ac:dyDescent="0.3">
      <c r="B37" s="98"/>
    </row>
    <row r="38" spans="2:2" x14ac:dyDescent="0.3">
      <c r="B38" s="98"/>
    </row>
    <row r="39" spans="2:2" x14ac:dyDescent="0.3">
      <c r="B39" s="98"/>
    </row>
    <row r="40" spans="2:2" x14ac:dyDescent="0.3">
      <c r="B40" s="98"/>
    </row>
    <row r="41" spans="2:2" x14ac:dyDescent="0.3">
      <c r="B41" s="98"/>
    </row>
    <row r="42" spans="2:2" x14ac:dyDescent="0.3">
      <c r="B42" s="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H49"/>
  <sheetViews>
    <sheetView workbookViewId="0">
      <selection activeCell="G30" sqref="G30"/>
    </sheetView>
  </sheetViews>
  <sheetFormatPr baseColWidth="10" defaultRowHeight="14.4" x14ac:dyDescent="0.3"/>
  <cols>
    <col min="1" max="1" width="7.109375" customWidth="1"/>
    <col min="2" max="2" width="26.44140625" customWidth="1"/>
    <col min="3" max="3" width="10.77734375" customWidth="1"/>
    <col min="4" max="4" width="30.88671875" customWidth="1"/>
  </cols>
  <sheetData>
    <row r="2" spans="1:4" ht="23.4" x14ac:dyDescent="0.4">
      <c r="A2" s="32" t="s">
        <v>39</v>
      </c>
    </row>
    <row r="3" spans="1:4" ht="18" x14ac:dyDescent="0.35">
      <c r="A3" s="38" t="s">
        <v>40</v>
      </c>
      <c r="B3" s="25"/>
    </row>
    <row r="4" spans="1:4" ht="18" x14ac:dyDescent="0.35">
      <c r="A4" s="33" t="s">
        <v>33</v>
      </c>
      <c r="B4" s="34" t="s">
        <v>41</v>
      </c>
    </row>
    <row r="5" spans="1:4" ht="18" x14ac:dyDescent="0.35">
      <c r="A5" s="33" t="s">
        <v>33</v>
      </c>
      <c r="B5" s="34" t="s">
        <v>42</v>
      </c>
    </row>
    <row r="6" spans="1:4" ht="18" x14ac:dyDescent="0.35">
      <c r="A6" s="33" t="s">
        <v>33</v>
      </c>
      <c r="B6" s="34" t="s">
        <v>43</v>
      </c>
    </row>
    <row r="7" spans="1:4" ht="18" x14ac:dyDescent="0.35">
      <c r="A7" s="33" t="s">
        <v>33</v>
      </c>
      <c r="B7" s="34" t="s">
        <v>44</v>
      </c>
    </row>
    <row r="8" spans="1:4" ht="18" x14ac:dyDescent="0.35">
      <c r="A8" s="33" t="s">
        <v>33</v>
      </c>
      <c r="B8" s="34"/>
    </row>
    <row r="9" spans="1:4" ht="18" x14ac:dyDescent="0.35">
      <c r="A9" s="33" t="s">
        <v>33</v>
      </c>
      <c r="B9" s="34" t="s">
        <v>45</v>
      </c>
    </row>
    <row r="10" spans="1:4" ht="18" x14ac:dyDescent="0.35">
      <c r="A10" s="25" t="s">
        <v>46</v>
      </c>
    </row>
    <row r="11" spans="1:4" x14ac:dyDescent="0.3">
      <c r="A11" s="35"/>
    </row>
    <row r="12" spans="1:4" ht="23.4" x14ac:dyDescent="0.4">
      <c r="A12" s="32" t="s">
        <v>47</v>
      </c>
    </row>
    <row r="13" spans="1:4" ht="18" x14ac:dyDescent="0.35">
      <c r="A13" s="25"/>
    </row>
    <row r="14" spans="1:4" ht="15.6" x14ac:dyDescent="0.3">
      <c r="B14" s="36" t="s">
        <v>48</v>
      </c>
      <c r="C14" s="107" t="s">
        <v>49</v>
      </c>
      <c r="D14" s="108"/>
    </row>
    <row r="15" spans="1:4" ht="18" x14ac:dyDescent="0.3">
      <c r="B15" s="106" t="s">
        <v>50</v>
      </c>
      <c r="C15" s="65" t="s">
        <v>51</v>
      </c>
      <c r="D15" s="37"/>
    </row>
    <row r="16" spans="1:4" ht="18" x14ac:dyDescent="0.3">
      <c r="B16" s="106" t="s">
        <v>52</v>
      </c>
      <c r="C16" s="65" t="s">
        <v>53</v>
      </c>
      <c r="D16" s="37"/>
    </row>
    <row r="17" spans="1:8" ht="18" x14ac:dyDescent="0.3">
      <c r="B17" s="106" t="s">
        <v>54</v>
      </c>
      <c r="C17" s="65" t="s">
        <v>55</v>
      </c>
      <c r="D17" s="37"/>
    </row>
    <row r="18" spans="1:8" ht="18" x14ac:dyDescent="0.3">
      <c r="B18" s="106" t="s">
        <v>56</v>
      </c>
      <c r="C18" s="65" t="s">
        <v>57</v>
      </c>
      <c r="D18" s="37"/>
    </row>
    <row r="19" spans="1:8" ht="36" x14ac:dyDescent="0.3">
      <c r="B19" s="106" t="s">
        <v>58</v>
      </c>
      <c r="C19" s="65" t="s">
        <v>59</v>
      </c>
      <c r="D19" s="37"/>
    </row>
    <row r="21" spans="1:8" ht="21" x14ac:dyDescent="0.4">
      <c r="A21" s="30" t="s">
        <v>60</v>
      </c>
      <c r="B21" s="39"/>
      <c r="D21" s="39"/>
    </row>
    <row r="22" spans="1:8" ht="18" x14ac:dyDescent="0.35">
      <c r="A22" s="25"/>
      <c r="B22" s="25"/>
      <c r="C22" s="25"/>
      <c r="D22" s="39"/>
      <c r="G22" t="s">
        <v>195</v>
      </c>
    </row>
    <row r="23" spans="1:8" ht="18.600000000000001" thickBot="1" x14ac:dyDescent="0.4">
      <c r="A23" s="25"/>
      <c r="B23" s="25"/>
      <c r="D23" s="25" t="s">
        <v>61</v>
      </c>
      <c r="E23" s="39"/>
      <c r="G23" s="105" t="s">
        <v>196</v>
      </c>
    </row>
    <row r="24" spans="1:8" ht="18.600000000000001" thickBot="1" x14ac:dyDescent="0.4">
      <c r="B24" s="62">
        <v>10</v>
      </c>
      <c r="D24" s="25"/>
      <c r="E24" s="39"/>
    </row>
    <row r="25" spans="1:8" ht="18.600000000000001" thickBot="1" x14ac:dyDescent="0.4">
      <c r="B25" s="63">
        <v>3</v>
      </c>
      <c r="D25" s="43"/>
      <c r="H25" s="43"/>
    </row>
    <row r="26" spans="1:8" ht="18" x14ac:dyDescent="0.35">
      <c r="B26" s="63">
        <v>10</v>
      </c>
      <c r="G26" t="s">
        <v>197</v>
      </c>
    </row>
    <row r="27" spans="1:8" ht="18" x14ac:dyDescent="0.35">
      <c r="B27" s="63">
        <v>1</v>
      </c>
      <c r="D27" s="25" t="s">
        <v>62</v>
      </c>
      <c r="E27" s="39"/>
      <c r="G27" s="105" t="s">
        <v>198</v>
      </c>
    </row>
    <row r="28" spans="1:8" ht="18.600000000000001" thickBot="1" x14ac:dyDescent="0.4">
      <c r="B28" s="63">
        <v>2</v>
      </c>
      <c r="D28" s="25"/>
      <c r="E28" s="39"/>
    </row>
    <row r="29" spans="1:8" ht="18.600000000000001" thickBot="1" x14ac:dyDescent="0.4">
      <c r="B29" s="63">
        <v>8</v>
      </c>
      <c r="D29" s="43"/>
      <c r="H29" s="43"/>
    </row>
    <row r="30" spans="1:8" ht="18.600000000000001" thickBot="1" x14ac:dyDescent="0.4">
      <c r="B30" s="64">
        <v>4</v>
      </c>
    </row>
    <row r="31" spans="1:8" ht="18" x14ac:dyDescent="0.35">
      <c r="A31" s="25"/>
      <c r="B31" s="25"/>
      <c r="C31" s="25"/>
      <c r="D31" s="25" t="s">
        <v>63</v>
      </c>
      <c r="E31" s="39"/>
    </row>
    <row r="32" spans="1:8" ht="18.600000000000001" thickBot="1" x14ac:dyDescent="0.4">
      <c r="A32" s="39"/>
      <c r="B32" s="39"/>
      <c r="C32" s="39"/>
      <c r="D32" s="25"/>
      <c r="E32" s="39"/>
    </row>
    <row r="33" spans="2:5" ht="16.2" thickBot="1" x14ac:dyDescent="0.35">
      <c r="D33" s="43"/>
      <c r="E33" s="39"/>
    </row>
    <row r="34" spans="2:5" ht="15.6" x14ac:dyDescent="0.3">
      <c r="E34" s="39"/>
    </row>
    <row r="35" spans="2:5" ht="18" x14ac:dyDescent="0.35">
      <c r="D35" s="25" t="s">
        <v>64</v>
      </c>
    </row>
    <row r="36" spans="2:5" ht="15" thickBot="1" x14ac:dyDescent="0.35"/>
    <row r="37" spans="2:5" ht="16.2" thickBot="1" x14ac:dyDescent="0.35">
      <c r="D37" s="43"/>
    </row>
    <row r="39" spans="2:5" ht="15" thickBot="1" x14ac:dyDescent="0.35"/>
    <row r="40" spans="2:5" ht="18" x14ac:dyDescent="0.35">
      <c r="B40" s="62" t="s">
        <v>65</v>
      </c>
    </row>
    <row r="41" spans="2:5" ht="18" x14ac:dyDescent="0.35">
      <c r="B41" s="63" t="s">
        <v>66</v>
      </c>
    </row>
    <row r="42" spans="2:5" ht="18" x14ac:dyDescent="0.35">
      <c r="B42" s="63" t="s">
        <v>67</v>
      </c>
    </row>
    <row r="43" spans="2:5" ht="18" x14ac:dyDescent="0.35">
      <c r="B43" s="63" t="s">
        <v>65</v>
      </c>
    </row>
    <row r="44" spans="2:5" ht="18" x14ac:dyDescent="0.35">
      <c r="B44" s="63" t="s">
        <v>68</v>
      </c>
    </row>
    <row r="45" spans="2:5" ht="18" x14ac:dyDescent="0.35">
      <c r="B45" s="63" t="s">
        <v>69</v>
      </c>
    </row>
    <row r="46" spans="2:5" ht="18" x14ac:dyDescent="0.35">
      <c r="B46" s="63" t="s">
        <v>70</v>
      </c>
    </row>
    <row r="47" spans="2:5" ht="18" x14ac:dyDescent="0.35">
      <c r="B47" s="63" t="s">
        <v>67</v>
      </c>
    </row>
    <row r="48" spans="2:5" ht="18" x14ac:dyDescent="0.35">
      <c r="B48" s="63" t="s">
        <v>68</v>
      </c>
    </row>
    <row r="49" spans="2:2" ht="18.600000000000001" thickBot="1" x14ac:dyDescent="0.4">
      <c r="B49" s="64" t="s">
        <v>65</v>
      </c>
    </row>
  </sheetData>
  <sortState ref="H24:H30">
    <sortCondition descending="1" ref="H24:H30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H70"/>
  <sheetViews>
    <sheetView zoomScale="82" zoomScaleNormal="82" workbookViewId="0">
      <selection activeCell="C68" sqref="C68"/>
    </sheetView>
  </sheetViews>
  <sheetFormatPr baseColWidth="10" defaultRowHeight="14.4" x14ac:dyDescent="0.3"/>
  <cols>
    <col min="1" max="1" width="3.6640625" customWidth="1"/>
    <col min="2" max="2" width="18.33203125" style="55" customWidth="1"/>
    <col min="3" max="3" width="14" customWidth="1"/>
    <col min="4" max="4" width="17.33203125" customWidth="1"/>
    <col min="5" max="6" width="12.33203125" bestFit="1" customWidth="1"/>
  </cols>
  <sheetData>
    <row r="1" spans="2:7" ht="28.8" x14ac:dyDescent="0.55000000000000004">
      <c r="B1" s="66" t="s">
        <v>142</v>
      </c>
    </row>
    <row r="2" spans="2:7" ht="15" thickBot="1" x14ac:dyDescent="0.35"/>
    <row r="3" spans="2:7" ht="16.2" thickBot="1" x14ac:dyDescent="0.35">
      <c r="B3" s="56" t="s">
        <v>150</v>
      </c>
      <c r="D3" s="57">
        <v>4324324242424</v>
      </c>
    </row>
    <row r="4" spans="2:7" ht="15" thickBot="1" x14ac:dyDescent="0.35"/>
    <row r="5" spans="2:7" ht="16.2" thickBot="1" x14ac:dyDescent="0.35">
      <c r="B5" s="56" t="s">
        <v>145</v>
      </c>
      <c r="D5" s="58" t="e">
        <f>F5/G5</f>
        <v>#DIV/0!</v>
      </c>
      <c r="F5">
        <v>4</v>
      </c>
      <c r="G5">
        <v>0</v>
      </c>
    </row>
    <row r="7" spans="2:7" ht="15" thickBot="1" x14ac:dyDescent="0.35"/>
    <row r="8" spans="2:7" ht="16.2" thickBot="1" x14ac:dyDescent="0.35">
      <c r="B8" s="56" t="s">
        <v>147</v>
      </c>
      <c r="D8" s="58" t="e">
        <f ca="1">SUMAR(G18:G20)</f>
        <v>#NAME?</v>
      </c>
      <c r="E8" t="e">
        <f>SUM(datos)</f>
        <v>#NAME?</v>
      </c>
      <c r="G8">
        <v>2</v>
      </c>
    </row>
    <row r="9" spans="2:7" x14ac:dyDescent="0.3">
      <c r="G9">
        <v>3</v>
      </c>
    </row>
    <row r="10" spans="2:7" ht="15" thickBot="1" x14ac:dyDescent="0.35"/>
    <row r="11" spans="2:7" ht="16.2" thickBot="1" x14ac:dyDescent="0.35">
      <c r="B11" s="56" t="s">
        <v>146</v>
      </c>
      <c r="D11" s="58" t="e">
        <f>SUM(#REF!)</f>
        <v>#REF!</v>
      </c>
    </row>
    <row r="13" spans="2:7" ht="15" thickBot="1" x14ac:dyDescent="0.35"/>
    <row r="14" spans="2:7" ht="16.2" thickBot="1" x14ac:dyDescent="0.35">
      <c r="B14" s="56" t="s">
        <v>144</v>
      </c>
      <c r="D14" s="58" t="e">
        <f>POWER(F14,G14)</f>
        <v>#NUM!</v>
      </c>
      <c r="F14">
        <v>1000</v>
      </c>
      <c r="G14">
        <v>12222</v>
      </c>
    </row>
    <row r="15" spans="2:7" ht="15" thickBot="1" x14ac:dyDescent="0.35"/>
    <row r="16" spans="2:7" ht="16.2" thickBot="1" x14ac:dyDescent="0.35">
      <c r="B16" s="56" t="s">
        <v>148</v>
      </c>
      <c r="D16" s="58" t="e">
        <f>F16*G16</f>
        <v>#VALUE!</v>
      </c>
      <c r="F16" t="s">
        <v>200</v>
      </c>
      <c r="G16">
        <v>3</v>
      </c>
    </row>
    <row r="18" spans="2:8" ht="15" thickBot="1" x14ac:dyDescent="0.35">
      <c r="G18">
        <v>4</v>
      </c>
      <c r="H18">
        <v>2</v>
      </c>
    </row>
    <row r="19" spans="2:8" ht="16.2" thickBot="1" x14ac:dyDescent="0.35">
      <c r="B19" s="56" t="s">
        <v>149</v>
      </c>
      <c r="D19" s="43" t="e">
        <f>SUM(G18:G20 H18:H20)</f>
        <v>#NULL!</v>
      </c>
      <c r="G19">
        <v>3</v>
      </c>
      <c r="H19">
        <v>3</v>
      </c>
    </row>
    <row r="20" spans="2:8" x14ac:dyDescent="0.3">
      <c r="G20">
        <v>2</v>
      </c>
    </row>
    <row r="22" spans="2:8" ht="15.6" x14ac:dyDescent="0.3">
      <c r="B22" s="56" t="s">
        <v>143</v>
      </c>
    </row>
    <row r="23" spans="2:8" ht="15" thickBot="1" x14ac:dyDescent="0.35"/>
    <row r="24" spans="2:8" ht="16.2" thickBot="1" x14ac:dyDescent="0.35">
      <c r="C24" s="1" t="s">
        <v>0</v>
      </c>
      <c r="D24" s="58" t="s">
        <v>199</v>
      </c>
      <c r="G24" t="e">
        <f>MODE(H24:H33)</f>
        <v>#N/A</v>
      </c>
      <c r="H24" s="42" t="s">
        <v>65</v>
      </c>
    </row>
    <row r="25" spans="2:8" ht="15.6" x14ac:dyDescent="0.3">
      <c r="C25" s="1" t="s">
        <v>1</v>
      </c>
      <c r="D25" s="2" t="e">
        <f>VLOOKUP($D$24,$C$30:$E$39,2,FALSE)</f>
        <v>#N/A</v>
      </c>
      <c r="H25" s="40" t="s">
        <v>66</v>
      </c>
    </row>
    <row r="26" spans="2:8" ht="15.6" x14ac:dyDescent="0.3">
      <c r="C26" s="1" t="s">
        <v>2</v>
      </c>
      <c r="D26" s="2" t="e">
        <f>VLOOKUP($D$24,$C$30:$E$39,3,FALSE)</f>
        <v>#N/A</v>
      </c>
      <c r="H26" s="40" t="s">
        <v>67</v>
      </c>
    </row>
    <row r="27" spans="2:8" ht="15.6" x14ac:dyDescent="0.3">
      <c r="H27" s="40" t="s">
        <v>65</v>
      </c>
    </row>
    <row r="28" spans="2:8" ht="15.6" x14ac:dyDescent="0.3">
      <c r="H28" s="40" t="s">
        <v>68</v>
      </c>
    </row>
    <row r="29" spans="2:8" ht="15.6" x14ac:dyDescent="0.3">
      <c r="C29" s="1" t="s">
        <v>0</v>
      </c>
      <c r="D29" s="1" t="s">
        <v>1</v>
      </c>
      <c r="E29" s="1" t="s">
        <v>2</v>
      </c>
      <c r="H29" s="40" t="s">
        <v>69</v>
      </c>
    </row>
    <row r="30" spans="2:8" ht="15.6" x14ac:dyDescent="0.3">
      <c r="C30" s="2" t="s">
        <v>4</v>
      </c>
      <c r="D30" s="2">
        <v>190</v>
      </c>
      <c r="E30" s="3">
        <v>104.27941914689191</v>
      </c>
      <c r="H30" s="40" t="s">
        <v>70</v>
      </c>
    </row>
    <row r="31" spans="2:8" ht="15.6" x14ac:dyDescent="0.3">
      <c r="C31" s="2" t="s">
        <v>5</v>
      </c>
      <c r="D31" s="2">
        <v>30</v>
      </c>
      <c r="E31" s="3">
        <v>17.680674407662138</v>
      </c>
      <c r="H31" s="40" t="s">
        <v>67</v>
      </c>
    </row>
    <row r="32" spans="2:8" ht="15.6" x14ac:dyDescent="0.3">
      <c r="C32" s="2" t="s">
        <v>6</v>
      </c>
      <c r="D32" s="2">
        <v>92</v>
      </c>
      <c r="E32" s="3">
        <v>61.676709227724658</v>
      </c>
      <c r="H32" s="40" t="s">
        <v>68</v>
      </c>
    </row>
    <row r="33" spans="2:8" ht="16.2" thickBot="1" x14ac:dyDescent="0.35">
      <c r="C33" s="2" t="s">
        <v>7</v>
      </c>
      <c r="D33" s="2">
        <v>36</v>
      </c>
      <c r="E33" s="3">
        <v>18.031261245105107</v>
      </c>
      <c r="H33" s="41" t="s">
        <v>65</v>
      </c>
    </row>
    <row r="34" spans="2:8" x14ac:dyDescent="0.3">
      <c r="C34" s="2" t="s">
        <v>8</v>
      </c>
      <c r="D34" s="2">
        <v>130</v>
      </c>
      <c r="E34" s="3">
        <v>55.851138170282361</v>
      </c>
    </row>
    <row r="35" spans="2:8" x14ac:dyDescent="0.3">
      <c r="C35" s="2" t="s">
        <v>9</v>
      </c>
      <c r="D35" s="2">
        <v>109</v>
      </c>
      <c r="E35" s="3">
        <v>65.075603270613286</v>
      </c>
    </row>
    <row r="36" spans="2:8" x14ac:dyDescent="0.3">
      <c r="C36" s="2" t="s">
        <v>10</v>
      </c>
      <c r="D36" s="2">
        <v>126</v>
      </c>
      <c r="E36" s="3">
        <v>71.786828845507912</v>
      </c>
    </row>
    <row r="37" spans="2:8" x14ac:dyDescent="0.3">
      <c r="C37" s="2" t="s">
        <v>11</v>
      </c>
      <c r="D37" s="2">
        <v>197</v>
      </c>
      <c r="E37" s="3">
        <v>30.58170468958151</v>
      </c>
    </row>
    <row r="38" spans="2:8" x14ac:dyDescent="0.3">
      <c r="C38" s="2" t="s">
        <v>12</v>
      </c>
      <c r="D38" s="2">
        <v>91</v>
      </c>
      <c r="E38" s="3">
        <v>25.454573632556301</v>
      </c>
    </row>
    <row r="39" spans="2:8" x14ac:dyDescent="0.3">
      <c r="C39" s="2" t="s">
        <v>13</v>
      </c>
      <c r="D39" s="2">
        <v>129</v>
      </c>
      <c r="E39" s="3">
        <v>62.421102350175531</v>
      </c>
    </row>
    <row r="41" spans="2:8" ht="28.8" x14ac:dyDescent="0.55000000000000004">
      <c r="B41" s="66" t="s">
        <v>168</v>
      </c>
    </row>
    <row r="44" spans="2:8" ht="21" x14ac:dyDescent="0.4">
      <c r="B44" s="74" t="s">
        <v>151</v>
      </c>
    </row>
    <row r="46" spans="2:8" ht="15.6" x14ac:dyDescent="0.3">
      <c r="C46" s="61" t="s">
        <v>152</v>
      </c>
      <c r="D46" s="61" t="s">
        <v>153</v>
      </c>
      <c r="E46" s="61" t="s">
        <v>140</v>
      </c>
      <c r="F46" s="61" t="s">
        <v>141</v>
      </c>
    </row>
    <row r="47" spans="2:8" ht="15.6" x14ac:dyDescent="0.3">
      <c r="C47" s="23" t="e">
        <f>4/0</f>
        <v>#DIV/0!</v>
      </c>
      <c r="D47" s="23"/>
      <c r="E47" s="23"/>
      <c r="F47" s="23"/>
      <c r="G47" t="str">
        <f>IF(ISERROR(C47),"","SIN ERROR")</f>
        <v/>
      </c>
      <c r="H47" t="str">
        <f>IFERROR(C47,"")</f>
        <v/>
      </c>
    </row>
    <row r="48" spans="2:8" ht="15.6" x14ac:dyDescent="0.3">
      <c r="C48" s="23" t="e">
        <f ca="1">SUMAR(F57:F59)</f>
        <v>#NAME?</v>
      </c>
      <c r="D48" s="23"/>
      <c r="E48" s="23"/>
      <c r="F48" s="23"/>
      <c r="G48" t="str">
        <f t="shared" ref="G48:G52" ca="1" si="0">IF(ISERROR(C48),"","SIN ERROR")</f>
        <v/>
      </c>
      <c r="H48" t="str">
        <f t="shared" ref="H48:H52" ca="1" si="1">IFERROR(C48,"")</f>
        <v/>
      </c>
    </row>
    <row r="49" spans="2:8" ht="15.6" x14ac:dyDescent="0.3">
      <c r="C49" s="23" t="e">
        <f>POWER(1000,1000)</f>
        <v>#NUM!</v>
      </c>
      <c r="D49" s="23"/>
      <c r="E49" s="23"/>
      <c r="F49" s="23"/>
      <c r="G49" t="str">
        <f t="shared" si="0"/>
        <v/>
      </c>
      <c r="H49" t="str">
        <f t="shared" si="1"/>
        <v/>
      </c>
    </row>
    <row r="50" spans="2:8" ht="15.6" x14ac:dyDescent="0.3">
      <c r="C50" s="23" t="e">
        <f>"txt"*3</f>
        <v>#VALUE!</v>
      </c>
      <c r="D50" s="23"/>
      <c r="E50" s="23"/>
      <c r="F50" s="23"/>
      <c r="G50" t="str">
        <f t="shared" si="0"/>
        <v/>
      </c>
      <c r="H50" t="str">
        <f t="shared" si="1"/>
        <v/>
      </c>
    </row>
    <row r="51" spans="2:8" ht="15.6" x14ac:dyDescent="0.3">
      <c r="C51" s="23" t="e">
        <f>SUM(G18:G20 #REF!)</f>
        <v>#REF!</v>
      </c>
      <c r="D51" s="23"/>
      <c r="E51" s="23"/>
      <c r="F51" s="23"/>
      <c r="G51" t="str">
        <f t="shared" si="0"/>
        <v/>
      </c>
      <c r="H51" t="str">
        <f t="shared" si="1"/>
        <v/>
      </c>
    </row>
    <row r="52" spans="2:8" ht="15.6" x14ac:dyDescent="0.3">
      <c r="C52" s="23" t="e">
        <f>VLOOKUP(D24,C30:E39,2,FALSE)</f>
        <v>#N/A</v>
      </c>
      <c r="D52" s="23"/>
      <c r="E52" s="23"/>
      <c r="F52" s="23"/>
      <c r="G52" t="str">
        <f t="shared" si="0"/>
        <v/>
      </c>
      <c r="H52" t="str">
        <f t="shared" si="1"/>
        <v/>
      </c>
    </row>
    <row r="55" spans="2:8" ht="28.8" x14ac:dyDescent="0.55000000000000004">
      <c r="B55" s="66" t="s">
        <v>154</v>
      </c>
    </row>
    <row r="57" spans="2:8" ht="21" x14ac:dyDescent="0.4">
      <c r="B57" s="60" t="s">
        <v>155</v>
      </c>
      <c r="C57" s="28" t="s">
        <v>157</v>
      </c>
    </row>
    <row r="58" spans="2:8" ht="21" x14ac:dyDescent="0.4">
      <c r="B58" s="60" t="s">
        <v>156</v>
      </c>
      <c r="C58" s="28" t="s">
        <v>158</v>
      </c>
    </row>
    <row r="61" spans="2:8" ht="28.8" x14ac:dyDescent="0.55000000000000004">
      <c r="B61" s="66" t="s">
        <v>170</v>
      </c>
    </row>
    <row r="63" spans="2:8" ht="18" x14ac:dyDescent="0.3">
      <c r="B63" s="79" t="s">
        <v>173</v>
      </c>
    </row>
    <row r="64" spans="2:8" ht="18" x14ac:dyDescent="0.3">
      <c r="B64" s="79" t="s">
        <v>172</v>
      </c>
    </row>
    <row r="65" spans="2:3" ht="18" x14ac:dyDescent="0.3">
      <c r="C65" s="59" t="s">
        <v>171</v>
      </c>
    </row>
    <row r="67" spans="2:3" ht="19.8" x14ac:dyDescent="0.3">
      <c r="B67" s="78" t="s">
        <v>169</v>
      </c>
    </row>
    <row r="68" spans="2:3" ht="28.8" x14ac:dyDescent="0.55000000000000004">
      <c r="C68" s="99">
        <f>IF(AVERAGE(F2:F5)&gt;50,SUM(G2:G5),0)</f>
        <v>0</v>
      </c>
    </row>
    <row r="70" spans="2:3" ht="25.8" x14ac:dyDescent="0.5">
      <c r="C70" s="103" t="str">
        <f ca="1">_xlfn.FORMULATEXT(C68)</f>
        <v>=SI(PROMEDIO(F2:F5)&gt;50;SUMA(G2:G5);0)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3:H16"/>
  <sheetViews>
    <sheetView workbookViewId="0">
      <selection activeCell="A3" sqref="A3"/>
    </sheetView>
  </sheetViews>
  <sheetFormatPr baseColWidth="10" defaultRowHeight="14.4" x14ac:dyDescent="0.3"/>
  <cols>
    <col min="1" max="1" width="4.88671875" customWidth="1"/>
    <col min="2" max="2" width="21.88671875" customWidth="1"/>
    <col min="4" max="8" width="16.6640625" customWidth="1"/>
  </cols>
  <sheetData>
    <row r="3" spans="1:8" ht="34.200000000000003" x14ac:dyDescent="0.5">
      <c r="A3" s="73" t="s">
        <v>14</v>
      </c>
      <c r="B3" s="6"/>
      <c r="C3" s="6"/>
    </row>
    <row r="6" spans="1:8" ht="17.399999999999999" x14ac:dyDescent="0.3">
      <c r="B6" s="115" t="s">
        <v>15</v>
      </c>
      <c r="C6" s="115"/>
      <c r="D6" s="115"/>
      <c r="E6" s="115"/>
      <c r="F6" s="115"/>
      <c r="G6" s="115"/>
      <c r="H6" s="115"/>
    </row>
    <row r="8" spans="1:8" ht="39.6" x14ac:dyDescent="0.3">
      <c r="B8" s="7" t="s">
        <v>16</v>
      </c>
      <c r="C8" s="8">
        <v>3500</v>
      </c>
      <c r="D8" s="2"/>
      <c r="E8" s="7" t="s">
        <v>17</v>
      </c>
      <c r="F8" s="8">
        <v>450</v>
      </c>
      <c r="G8" s="2"/>
      <c r="H8" s="2"/>
    </row>
    <row r="9" spans="1:8" ht="66" x14ac:dyDescent="0.3">
      <c r="B9" s="9" t="s">
        <v>18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10" t="s">
        <v>24</v>
      </c>
    </row>
    <row r="10" spans="1:8" x14ac:dyDescent="0.3">
      <c r="B10" s="11" t="s">
        <v>25</v>
      </c>
      <c r="C10" s="12">
        <v>100</v>
      </c>
      <c r="D10" s="13"/>
      <c r="E10" s="13"/>
      <c r="F10" s="13"/>
      <c r="G10" s="13"/>
      <c r="H10" s="14"/>
    </row>
    <row r="11" spans="1:8" x14ac:dyDescent="0.3">
      <c r="B11" s="11" t="s">
        <v>26</v>
      </c>
      <c r="C11" s="12">
        <v>300</v>
      </c>
      <c r="D11" s="13"/>
      <c r="E11" s="13"/>
      <c r="F11" s="13"/>
      <c r="G11" s="13"/>
      <c r="H11" s="14"/>
    </row>
    <row r="12" spans="1:8" x14ac:dyDescent="0.3">
      <c r="B12" s="11" t="s">
        <v>27</v>
      </c>
      <c r="C12" s="12">
        <v>50</v>
      </c>
      <c r="D12" s="13"/>
      <c r="E12" s="13"/>
      <c r="F12" s="13"/>
      <c r="G12" s="13"/>
      <c r="H12" s="14"/>
    </row>
    <row r="13" spans="1:8" x14ac:dyDescent="0.3">
      <c r="B13" s="11" t="s">
        <v>28</v>
      </c>
      <c r="C13" s="12">
        <v>210</v>
      </c>
      <c r="D13" s="13"/>
      <c r="E13" s="13"/>
      <c r="F13" s="13"/>
      <c r="G13" s="13"/>
      <c r="H13" s="14"/>
    </row>
    <row r="14" spans="1:8" x14ac:dyDescent="0.3">
      <c r="B14" s="11" t="s">
        <v>29</v>
      </c>
      <c r="C14" s="12">
        <v>240</v>
      </c>
      <c r="D14" s="13"/>
      <c r="E14" s="13"/>
      <c r="F14" s="13"/>
      <c r="G14" s="13"/>
      <c r="H14" s="14"/>
    </row>
    <row r="15" spans="1:8" x14ac:dyDescent="0.3">
      <c r="B15" s="11" t="s">
        <v>30</v>
      </c>
      <c r="C15" s="12">
        <v>90</v>
      </c>
      <c r="D15" s="13"/>
      <c r="E15" s="13"/>
      <c r="F15" s="13"/>
      <c r="G15" s="13"/>
      <c r="H15" s="14"/>
    </row>
    <row r="16" spans="1:8" x14ac:dyDescent="0.3">
      <c r="B16" s="15" t="s">
        <v>31</v>
      </c>
      <c r="C16" s="16">
        <v>79</v>
      </c>
      <c r="D16" s="17"/>
      <c r="E16" s="17"/>
      <c r="F16" s="17"/>
      <c r="G16" s="17"/>
      <c r="H16" s="18"/>
    </row>
  </sheetData>
  <mergeCells count="1"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Inicio</vt:lpstr>
      <vt:lpstr>Ej formulas</vt:lpstr>
      <vt:lpstr>Operadores</vt:lpstr>
      <vt:lpstr>Referencias</vt:lpstr>
      <vt:lpstr>Ej referencias</vt:lpstr>
      <vt:lpstr>Funciones</vt:lpstr>
      <vt:lpstr>Errores en formulas</vt:lpstr>
      <vt:lpstr>Ej1</vt:lpstr>
      <vt:lpstr>dato</vt:lpstr>
      <vt:lpstr>datos1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2020-08-12T02:12:41Z</dcterms:created>
  <dcterms:modified xsi:type="dcterms:W3CDTF">2021-08-24T19:44:01Z</dcterms:modified>
</cp:coreProperties>
</file>