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el\Desktop\"/>
    </mc:Choice>
  </mc:AlternateContent>
  <xr:revisionPtr revIDLastSave="0" documentId="8_{3C04F52A-C47E-455C-9907-39D6C735D0A4}" xr6:coauthVersionLast="45" xr6:coauthVersionMax="45" xr10:uidLastSave="{00000000-0000-0000-0000-000000000000}"/>
  <bookViews>
    <workbookView xWindow="-120" yWindow="-120" windowWidth="20730" windowHeight="11160" activeTab="1" xr2:uid="{62DFD0CD-B0E4-42F1-83C7-03122D21194F}"/>
  </bookViews>
  <sheets>
    <sheet name="Euler" sheetId="1" r:id="rId1"/>
    <sheet name="Heu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2" l="1"/>
  <c r="N16" i="2"/>
  <c r="M15" i="2"/>
  <c r="L15" i="2"/>
  <c r="O15" i="2"/>
  <c r="O16" i="2"/>
  <c r="O17" i="2"/>
  <c r="O18" i="2"/>
  <c r="I16" i="2"/>
  <c r="I17" i="2" s="1"/>
  <c r="I18" i="2" s="1"/>
  <c r="I15" i="2"/>
  <c r="M17" i="1"/>
  <c r="M18" i="1"/>
  <c r="M19" i="1"/>
  <c r="I17" i="1"/>
  <c r="L16" i="1"/>
  <c r="K16" i="1"/>
  <c r="K17" i="1"/>
  <c r="L17" i="1" s="1"/>
  <c r="M16" i="1"/>
  <c r="M15" i="1"/>
  <c r="I16" i="1"/>
  <c r="L15" i="1"/>
  <c r="K15" i="1"/>
  <c r="J16" i="1"/>
  <c r="J17" i="1"/>
  <c r="J18" i="1"/>
  <c r="J19" i="1"/>
  <c r="J15" i="1"/>
  <c r="H19" i="1"/>
  <c r="H17" i="1"/>
  <c r="H18" i="1" s="1"/>
  <c r="H16" i="1"/>
  <c r="L14" i="2"/>
  <c r="M14" i="2" s="1"/>
  <c r="N15" i="2" s="1"/>
  <c r="K14" i="2"/>
  <c r="J14" i="2"/>
  <c r="O14" i="2"/>
  <c r="M7" i="1"/>
  <c r="M8" i="1"/>
  <c r="M9" i="1"/>
  <c r="M10" i="1"/>
  <c r="M6" i="1"/>
  <c r="L7" i="1"/>
  <c r="K7" i="1"/>
  <c r="J7" i="1"/>
  <c r="J8" i="1"/>
  <c r="J9" i="1"/>
  <c r="J10" i="1"/>
  <c r="I8" i="1"/>
  <c r="K8" i="1" s="1"/>
  <c r="L8" i="1" s="1"/>
  <c r="I7" i="1"/>
  <c r="L6" i="1"/>
  <c r="K6" i="1"/>
  <c r="J6" i="1"/>
  <c r="H8" i="1"/>
  <c r="H9" i="1"/>
  <c r="H10" i="1" s="1"/>
  <c r="H7" i="1"/>
  <c r="J15" i="2" l="1"/>
  <c r="K15" i="2" s="1"/>
  <c r="P15" i="2"/>
  <c r="I18" i="1"/>
  <c r="I9" i="1"/>
  <c r="P16" i="2" l="1"/>
  <c r="K18" i="1"/>
  <c r="L18" i="1" s="1"/>
  <c r="I19" i="1"/>
  <c r="K19" i="1" s="1"/>
  <c r="L19" i="1" s="1"/>
  <c r="K9" i="1"/>
  <c r="L9" i="1" s="1"/>
  <c r="I10" i="1" s="1"/>
  <c r="K10" i="1" s="1"/>
  <c r="L10" i="1" s="1"/>
  <c r="J16" i="2" l="1"/>
  <c r="K16" i="2" l="1"/>
  <c r="L16" i="2" s="1"/>
  <c r="M16" i="2" l="1"/>
  <c r="P17" i="2" l="1"/>
  <c r="J17" i="2"/>
  <c r="K17" i="2" l="1"/>
  <c r="L17" i="2" s="1"/>
  <c r="M17" i="2" s="1"/>
  <c r="N18" i="2" s="1"/>
  <c r="P18" i="2" l="1"/>
  <c r="J18" i="2"/>
  <c r="K18" i="2" l="1"/>
  <c r="L18" i="2" s="1"/>
  <c r="M18" i="2" s="1"/>
</calcChain>
</file>

<file path=xl/sharedStrings.xml><?xml version="1.0" encoding="utf-8"?>
<sst xmlns="http://schemas.openxmlformats.org/spreadsheetml/2006/main" count="32" uniqueCount="18">
  <si>
    <t>n</t>
  </si>
  <si>
    <t>h=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</si>
  <si>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>y</t>
    </r>
  </si>
  <si>
    <t>Error Relativo %</t>
  </si>
  <si>
    <t>xn</t>
  </si>
  <si>
    <t>yn Euler</t>
  </si>
  <si>
    <t>yn Real</t>
  </si>
  <si>
    <t>y'=dy/dx</t>
  </si>
  <si>
    <t>Predictor</t>
  </si>
  <si>
    <t>Pendiente Promedio</t>
  </si>
  <si>
    <t>Corrector</t>
  </si>
  <si>
    <t>iteraciones
del corrector</t>
  </si>
  <si>
    <t>Pendiente Prom</t>
  </si>
  <si>
    <t>Y real</t>
  </si>
  <si>
    <r>
      <rPr>
        <sz val="11"/>
        <color theme="1"/>
        <rFont val="Symbol"/>
        <family val="1"/>
        <charset val="2"/>
      </rPr>
      <t>D</t>
    </r>
    <r>
      <rPr>
        <b/>
        <sz val="11"/>
        <color theme="0"/>
        <rFont val="Calibri"/>
        <family val="1"/>
        <charset val="2"/>
      </rPr>
      <t>predictor</t>
    </r>
  </si>
  <si>
    <t>Euler</t>
  </si>
  <si>
    <t>Heun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</si>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</sst>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%"/>
    <numFmt numFmtId="167" formatCode="0.0000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color theme="1"/>
      <name val="Calibri"/>
      <family val="1"/>
      <charset val="2"/>
    </font>
    <font>
      <b/>
      <sz val="11"/>
      <color theme="0"/>
      <name val="Calibri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6" fontId="0" fillId="0" borderId="0" xfId="1" applyNumberFormat="1" applyFont="1"/>
    <xf numFmtId="167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0000%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00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customXml" Target="../ink/ink1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753005</xdr:colOff>
      <xdr:row>4</xdr:row>
      <xdr:rowOff>28685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6FDB82-5B2F-49ED-A2C1-3F2D0F846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01005" cy="79068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</xdr:row>
      <xdr:rowOff>47625</xdr:rowOff>
    </xdr:from>
    <xdr:to>
      <xdr:col>3</xdr:col>
      <xdr:colOff>400422</xdr:colOff>
      <xdr:row>8</xdr:row>
      <xdr:rowOff>38205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4F2977-2CB6-46CA-A369-BB64603B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809625"/>
          <a:ext cx="2667372" cy="75258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9</xdr:row>
      <xdr:rowOff>0</xdr:rowOff>
    </xdr:from>
    <xdr:to>
      <xdr:col>3</xdr:col>
      <xdr:colOff>657455</xdr:colOff>
      <xdr:row>10</xdr:row>
      <xdr:rowOff>114343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06263D-EC56-4A75-A52E-9A5F79AB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295400" y="1714500"/>
          <a:ext cx="1648055" cy="304843"/>
        </a:xfrm>
        <a:prstGeom prst="rect">
          <a:avLst/>
        </a:prstGeom>
      </xdr:spPr>
    </xdr:pic>
    <xdr:clientData/>
  </xdr:twoCellAnchor>
  <xdr:oneCellAnchor>
    <xdr:from>
      <xdr:col>1</xdr:col>
      <xdr:colOff>704850</xdr:colOff>
      <xdr:row>11</xdr:row>
      <xdr:rowOff>42862</xdr:rowOff>
    </xdr:from>
    <xdr:ext cx="1276696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79D8B4D-15FF-4D50-8A71-21CB61466574}"/>
                </a:ext>
              </a:extLst>
            </xdr:cNvPr>
            <xdr:cNvSpPr txBox="1"/>
          </xdr:nvSpPr>
          <xdr:spPr>
            <a:xfrm>
              <a:off x="1466850" y="2138362"/>
              <a:ext cx="1276696" cy="172227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A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r>
                      <a:rPr lang="es-A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𝑦</m:t>
                    </m:r>
                    <m:r>
                      <a:rPr lang="es-A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A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h𝑓</m:t>
                    </m:r>
                    <m:r>
                      <a:rPr lang="es-A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−1</m:t>
                        </m:r>
                      </m:sub>
                    </m:sSub>
                    <m:r>
                      <a:rPr lang="es-A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−1</m:t>
                        </m:r>
                      </m:sub>
                    </m:sSub>
                    <m:r>
                      <a:rPr lang="es-A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s-AR" sz="110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79D8B4D-15FF-4D50-8A71-21CB61466574}"/>
                </a:ext>
              </a:extLst>
            </xdr:cNvPr>
            <xdr:cNvSpPr txBox="1"/>
          </xdr:nvSpPr>
          <xdr:spPr>
            <a:xfrm>
              <a:off x="1466850" y="2138362"/>
              <a:ext cx="1276696" cy="172227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A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s-A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𝑦=ℎ𝑓(𝑥_(𝑛−1),𝑦_(𝑛−1))</a:t>
              </a:r>
              <a:endParaRPr lang="es-A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905639</xdr:colOff>
      <xdr:row>7</xdr:row>
      <xdr:rowOff>76397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845BC4-ED27-40AB-ADF0-FF07D55D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77639" cy="140989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171450</xdr:rowOff>
    </xdr:from>
    <xdr:to>
      <xdr:col>2</xdr:col>
      <xdr:colOff>371629</xdr:colOff>
      <xdr:row>10</xdr:row>
      <xdr:rowOff>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DE126-8163-4237-AFCA-810F9A677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90575" y="1695450"/>
          <a:ext cx="1105054" cy="22863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11</xdr:row>
      <xdr:rowOff>19050</xdr:rowOff>
    </xdr:from>
    <xdr:to>
      <xdr:col>4</xdr:col>
      <xdr:colOff>647998</xdr:colOff>
      <xdr:row>13</xdr:row>
      <xdr:rowOff>38156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B3C3D9-AC3F-48F3-BAC6-3BA6B54AB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6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62100" y="2133600"/>
          <a:ext cx="2133898" cy="400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19050</xdr:rowOff>
    </xdr:from>
    <xdr:to>
      <xdr:col>3</xdr:col>
      <xdr:colOff>409845</xdr:colOff>
      <xdr:row>16</xdr:row>
      <xdr:rowOff>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B48EBE-9B09-4DCE-999D-CC53301C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62000" y="2705100"/>
          <a:ext cx="1933845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733200</xdr:colOff>
      <xdr:row>2</xdr:row>
      <xdr:rowOff>133080</xdr:rowOff>
    </xdr:from>
    <xdr:to>
      <xdr:col>4</xdr:col>
      <xdr:colOff>294240</xdr:colOff>
      <xdr:row>2</xdr:row>
      <xdr:rowOff>133440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15" name="Entrada de lápiz 14">
              <a:extLst>
                <a:ext uri="{FF2B5EF4-FFF2-40B4-BE49-F238E27FC236}">
                  <a16:creationId xmlns:a16="http://schemas.microsoft.com/office/drawing/2014/main" id="{2C09339B-A6F6-4787-8737-BFAD318E0488}"/>
                </a:ext>
              </a:extLst>
            </xdr14:cNvPr>
            <xdr14:cNvContentPartPr/>
          </xdr14:nvContentPartPr>
          <xdr14:nvPr macro=""/>
          <xdr14:xfrm>
            <a:off x="2257200" y="514080"/>
            <a:ext cx="1085040" cy="360"/>
          </xdr14:xfrm>
        </xdr:contentPart>
      </mc:Choice>
      <mc:Fallback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2C09339B-A6F6-4787-8737-BFAD318E048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248560" y="505080"/>
              <a:ext cx="110268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0-20T11:02:20.347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0,'2990'0,"-2968"0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9D075B-74EF-4BED-AF6C-326273B7CFD2}" name="Tabla1" displayName="Tabla1" ref="G5:M10" totalsRowShown="0" headerRowDxfId="1">
  <tableColumns count="7">
    <tableColumn id="1" xr3:uid="{8B6781CF-111A-45AA-B616-CBF38776B529}" name="n"/>
    <tableColumn id="2" xr3:uid="{5B5EFAD5-286C-4E0C-A4BD-A5C9438B0C79}" name="xn">
      <calculatedColumnFormula>H5+$H$2</calculatedColumnFormula>
    </tableColumn>
    <tableColumn id="3" xr3:uid="{CAB731FB-F3A4-4B61-B144-0D7BDC1DB6D7}" name="yn Euler">
      <calculatedColumnFormula>I5+L5</calculatedColumnFormula>
    </tableColumn>
    <tableColumn id="4" xr3:uid="{7ACB9F74-CEAC-4715-875B-DAB476E4FE50}" name="yn Real">
      <calculatedColumnFormula>5*EXP(-20*H6)+7/9*(EXP(-0.5*H6)-EXP(-20*H6))</calculatedColumnFormula>
    </tableColumn>
    <tableColumn id="5" xr3:uid="{8616E804-1B96-4106-9D68-6E0A840FD5C4}" name="y'=dy/dx">
      <calculatedColumnFormula>-20*I6+7*EXP(-0.5*H6)</calculatedColumnFormula>
    </tableColumn>
    <tableColumn id="6" xr3:uid="{00141D5D-FA2B-4034-B3BB-7D5DC9A71221}" name="Dy">
      <calculatedColumnFormula>$H$2*K6</calculatedColumnFormula>
    </tableColumn>
    <tableColumn id="7" xr3:uid="{725933AF-6263-41E5-B977-F55E1316FF18}" name="Error Relativo %" dataDxfId="2" dataCellStyle="Porcentaje">
      <calculatedColumnFormula>ABS(J6-I6)/ABS(J6)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631F90-4EBA-41AA-817C-3B368B8A8CB3}" name="Tabla2" displayName="Tabla2" ref="H13:P18" totalsRowShown="0">
  <autoFilter ref="H13:P18" xr:uid="{834854BF-BA38-49A2-9EBF-A37733426E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D9019B7-5160-45D1-B86C-57CAE4BCE8F4}" name="n"/>
    <tableColumn id="2" xr3:uid="{219A25C8-B8A4-4ADA-991B-CFF6B6AFDDF7}" name="xn">
      <calculatedColumnFormula>I13+$H$10</calculatedColumnFormula>
    </tableColumn>
    <tableColumn id="3" xr3:uid="{EFA166E7-E33C-411B-A9F7-970408580673}" name="Columna1">
      <calculatedColumnFormula>4*EXP(0.8*I14)-0.5*N14</calculatedColumnFormula>
    </tableColumn>
    <tableColumn id="4" xr3:uid="{BC7EF3EC-EBE1-478E-A64E-D4608847FFCC}" name="Predictor">
      <calculatedColumnFormula>N14+J14*$H$10</calculatedColumnFormula>
    </tableColumn>
    <tableColumn id="5" xr3:uid="{10B0C911-D434-40E9-8D1A-C3911510462E}" name="Dpredictor">
      <calculatedColumnFormula>4*EXP(0.8*I15)-0.5*K14</calculatedColumnFormula>
    </tableColumn>
    <tableColumn id="6" xr3:uid="{1D9A82C4-9ED7-48E3-8BF8-8662E8367375}" name="Pendiente Prom">
      <calculatedColumnFormula>(J14+L14)/2</calculatedColumnFormula>
    </tableColumn>
    <tableColumn id="7" xr3:uid="{E0757141-3517-4B54-AAFB-C6241B4FD031}" name="Corrector">
      <calculatedColumnFormula>O13+M13*$H$10</calculatedColumnFormula>
    </tableColumn>
    <tableColumn id="8" xr3:uid="{37C2C6D5-B597-4EC8-97CE-D38CC57C7861}" name="Y real">
      <calculatedColumnFormula>4/1.3*(EXP(0.8*I14)-EXP(-0.5*I14))+2*EXP(-0.5*I14)</calculatedColumnFormula>
    </tableColumn>
    <tableColumn id="9" xr3:uid="{D3BCFDCE-8BAB-4C03-9050-BDB2F18372F5}" name="Error Relativo %" dataDxfId="0" dataCellStyle="Porcentaje">
      <calculatedColumnFormula>ABS(O14-N14)/ABS(O14)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17A4-012A-42B9-9C5A-517E4E84F72A}">
  <dimension ref="G2:M19"/>
  <sheetViews>
    <sheetView workbookViewId="0">
      <selection activeCell="M21" sqref="M21"/>
    </sheetView>
  </sheetViews>
  <sheetFormatPr baseColWidth="10" defaultRowHeight="15"/>
  <cols>
    <col min="7" max="7" width="3.7109375" customWidth="1"/>
    <col min="8" max="8" width="5" bestFit="1" customWidth="1"/>
    <col min="9" max="9" width="9.7109375" customWidth="1"/>
    <col min="10" max="10" width="9" customWidth="1"/>
    <col min="11" max="11" width="8.28515625" customWidth="1"/>
    <col min="13" max="13" width="17.140625" customWidth="1"/>
  </cols>
  <sheetData>
    <row r="2" spans="7:13">
      <c r="G2" t="s">
        <v>1</v>
      </c>
      <c r="H2">
        <v>0.01</v>
      </c>
    </row>
    <row r="5" spans="7:13">
      <c r="G5" s="3" t="s">
        <v>0</v>
      </c>
      <c r="H5" s="3" t="s">
        <v>4</v>
      </c>
      <c r="I5" s="3" t="s">
        <v>5</v>
      </c>
      <c r="J5" s="3" t="s">
        <v>6</v>
      </c>
      <c r="K5" s="3" t="s">
        <v>7</v>
      </c>
      <c r="L5" s="4" t="s">
        <v>2</v>
      </c>
      <c r="M5" s="3" t="s">
        <v>3</v>
      </c>
    </row>
    <row r="6" spans="7:13">
      <c r="G6">
        <v>0</v>
      </c>
      <c r="H6">
        <v>0</v>
      </c>
      <c r="I6">
        <v>5</v>
      </c>
      <c r="J6">
        <f>5*EXP(-20*H6)+7/9*(EXP(-0.5*H6)-EXP(-20*H6))</f>
        <v>5</v>
      </c>
      <c r="K6">
        <f>-20*I6+7*EXP(-0.5*H6)</f>
        <v>-93</v>
      </c>
      <c r="L6">
        <f>$H$2*K6</f>
        <v>-0.93</v>
      </c>
      <c r="M6" s="2">
        <f>ABS(J6-I6)/ABS(J6)</f>
        <v>0</v>
      </c>
    </row>
    <row r="7" spans="7:13">
      <c r="G7">
        <v>1</v>
      </c>
      <c r="H7">
        <f>H6+$H$2</f>
        <v>0.01</v>
      </c>
      <c r="I7">
        <f>I6+L6</f>
        <v>4.07</v>
      </c>
      <c r="J7">
        <f t="shared" ref="J7:J10" si="0">5*EXP(-20*H7)+7/9*(EXP(-0.5*H7)-EXP(-20*H7))</f>
        <v>4.2307617745902322</v>
      </c>
      <c r="K7">
        <f t="shared" ref="K7:K10" si="1">-20*I7+7*EXP(-0.5*H7)</f>
        <v>-74.434912645651224</v>
      </c>
      <c r="L7">
        <f t="shared" ref="L7:L10" si="2">$H$2*K7</f>
        <v>-0.7443491264565123</v>
      </c>
      <c r="M7" s="2">
        <f t="shared" ref="M7:M10" si="3">ABS(J7-I7)/ABS(J7)</f>
        <v>3.7998304597474615E-2</v>
      </c>
    </row>
    <row r="8" spans="7:13">
      <c r="G8">
        <v>2</v>
      </c>
      <c r="H8">
        <f t="shared" ref="H8:H10" si="4">H7+$H$2</f>
        <v>0.02</v>
      </c>
      <c r="I8">
        <f t="shared" ref="I8:I10" si="5">I7+L7</f>
        <v>3.3256508735434878</v>
      </c>
      <c r="J8">
        <f t="shared" si="0"/>
        <v>3.6002789539553861</v>
      </c>
      <c r="K8">
        <f t="shared" si="1"/>
        <v>-59.582668634625577</v>
      </c>
      <c r="L8">
        <f t="shared" si="2"/>
        <v>-0.5958266863462558</v>
      </c>
      <c r="M8" s="2">
        <f t="shared" si="3"/>
        <v>7.6279667193616424E-2</v>
      </c>
    </row>
    <row r="9" spans="7:13">
      <c r="G9">
        <v>3</v>
      </c>
      <c r="H9">
        <f t="shared" si="4"/>
        <v>0.03</v>
      </c>
      <c r="I9">
        <f t="shared" si="5"/>
        <v>2.7298241871972317</v>
      </c>
      <c r="J9">
        <f t="shared" si="0"/>
        <v>3.0834028609771602</v>
      </c>
      <c r="K9">
        <f t="shared" si="1"/>
        <v>-47.700700166723195</v>
      </c>
      <c r="L9">
        <f t="shared" si="2"/>
        <v>-0.47700700166723198</v>
      </c>
      <c r="M9" s="2">
        <f t="shared" si="3"/>
        <v>0.11467157868170232</v>
      </c>
    </row>
    <row r="10" spans="7:13">
      <c r="G10">
        <v>4</v>
      </c>
      <c r="H10">
        <f t="shared" si="4"/>
        <v>0.04</v>
      </c>
      <c r="I10">
        <f t="shared" si="5"/>
        <v>2.2528171855299997</v>
      </c>
      <c r="J10">
        <f t="shared" si="0"/>
        <v>2.6595434832890783</v>
      </c>
      <c r="K10">
        <f t="shared" si="1"/>
        <v>-38.194952997452702</v>
      </c>
      <c r="L10">
        <f t="shared" si="2"/>
        <v>-0.38194952997452702</v>
      </c>
      <c r="M10" s="2">
        <f t="shared" si="3"/>
        <v>0.15293086964537125</v>
      </c>
    </row>
    <row r="12" spans="7:13">
      <c r="G12" t="s">
        <v>1</v>
      </c>
      <c r="H12">
        <v>0.01</v>
      </c>
    </row>
    <row r="14" spans="7:13">
      <c r="G14" t="s">
        <v>0</v>
      </c>
      <c r="H14" t="s">
        <v>4</v>
      </c>
      <c r="I14" t="s">
        <v>5</v>
      </c>
      <c r="J14" t="s">
        <v>6</v>
      </c>
      <c r="K14" t="s">
        <v>7</v>
      </c>
      <c r="L14" s="9" t="s">
        <v>2</v>
      </c>
      <c r="M14" t="s">
        <v>3</v>
      </c>
    </row>
    <row r="15" spans="7:13">
      <c r="G15">
        <v>0</v>
      </c>
      <c r="H15">
        <v>0</v>
      </c>
      <c r="I15">
        <v>5</v>
      </c>
      <c r="J15">
        <f>5*EXP(-20*H15)+7/19*(EXP(-0.5*H15)-EXP(-20*H15))</f>
        <v>5</v>
      </c>
      <c r="K15">
        <f>-20*I15+7*EXP(-0.5*H15)</f>
        <v>-93</v>
      </c>
      <c r="L15">
        <f>K15*$H$2</f>
        <v>-0.93</v>
      </c>
      <c r="M15" s="1">
        <f>ABS(J15-I15)/ABS(J15)</f>
        <v>0</v>
      </c>
    </row>
    <row r="16" spans="7:13">
      <c r="G16">
        <v>1</v>
      </c>
      <c r="H16">
        <f>H15+$H$2</f>
        <v>0.01</v>
      </c>
      <c r="I16">
        <f>I15+L15</f>
        <v>4.07</v>
      </c>
      <c r="J16">
        <f t="shared" ref="J16:J19" si="6">5*EXP(-20*H16)+7/19*(EXP(-0.5*H16)-EXP(-20*H16))</f>
        <v>4.1585996644847993</v>
      </c>
      <c r="K16">
        <f t="shared" ref="K16:K19" si="7">-20*I16+7*EXP(-0.5*H16)</f>
        <v>-74.434912645651224</v>
      </c>
      <c r="L16">
        <f t="shared" ref="L16:L19" si="8">K16*$H$2</f>
        <v>-0.7443491264565123</v>
      </c>
      <c r="M16" s="1">
        <f>ABS(J16-I16)/ABS(J16)</f>
        <v>2.1305167997164136E-2</v>
      </c>
    </row>
    <row r="17" spans="7:13">
      <c r="G17">
        <v>2</v>
      </c>
      <c r="H17">
        <f t="shared" ref="H17:H18" si="9">H16+$H$2</f>
        <v>0.02</v>
      </c>
      <c r="I17">
        <f t="shared" ref="I17:I19" si="10">I16+L16</f>
        <v>3.3256508735434878</v>
      </c>
      <c r="J17">
        <f t="shared" si="6"/>
        <v>3.4693954151252866</v>
      </c>
      <c r="K17">
        <f t="shared" si="7"/>
        <v>-59.582668634625577</v>
      </c>
      <c r="L17">
        <f t="shared" si="8"/>
        <v>-0.5958266863462558</v>
      </c>
      <c r="M17" s="1">
        <f t="shared" ref="M17:M19" si="11">ABS(J17-I17)/ABS(J17)</f>
        <v>4.1432158743026394E-2</v>
      </c>
    </row>
    <row r="18" spans="7:13">
      <c r="G18">
        <v>3</v>
      </c>
      <c r="H18">
        <f t="shared" si="9"/>
        <v>0.03</v>
      </c>
      <c r="I18">
        <f t="shared" si="10"/>
        <v>2.7298241871972317</v>
      </c>
      <c r="J18">
        <f t="shared" si="6"/>
        <v>2.9048003975524086</v>
      </c>
      <c r="K18">
        <f t="shared" si="7"/>
        <v>-47.700700166723195</v>
      </c>
      <c r="L18">
        <f t="shared" si="8"/>
        <v>-0.47700700166723198</v>
      </c>
      <c r="M18" s="1">
        <f t="shared" si="11"/>
        <v>6.0236913525146929E-2</v>
      </c>
    </row>
    <row r="19" spans="7:13">
      <c r="G19">
        <v>4</v>
      </c>
      <c r="H19">
        <f>H18+$H$2</f>
        <v>0.04</v>
      </c>
      <c r="I19">
        <f t="shared" si="10"/>
        <v>2.2528171855299997</v>
      </c>
      <c r="J19">
        <f t="shared" si="6"/>
        <v>2.4422283976559358</v>
      </c>
      <c r="K19">
        <f t="shared" si="7"/>
        <v>-38.194952997452702</v>
      </c>
      <c r="L19">
        <f t="shared" si="8"/>
        <v>-0.38194952997452702</v>
      </c>
      <c r="M19" s="1">
        <f t="shared" si="11"/>
        <v>7.7556715132677215E-2</v>
      </c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2F0D-1C60-47FF-B8B2-AD569577DB42}">
  <dimension ref="A9:P18"/>
  <sheetViews>
    <sheetView tabSelected="1" workbookViewId="0">
      <selection activeCell="N16" sqref="N16"/>
    </sheetView>
  </sheetViews>
  <sheetFormatPr baseColWidth="10" defaultRowHeight="15"/>
  <cols>
    <col min="7" max="7" width="15.7109375" customWidth="1"/>
    <col min="8" max="8" width="5.85546875" customWidth="1"/>
    <col min="9" max="9" width="5.42578125" customWidth="1"/>
    <col min="12" max="12" width="12.5703125" customWidth="1"/>
    <col min="13" max="13" width="17.5703125" customWidth="1"/>
    <col min="16" max="16" width="15" bestFit="1" customWidth="1"/>
  </cols>
  <sheetData>
    <row r="9" spans="1:16" ht="13.5" customHeight="1"/>
    <row r="10" spans="1:16" ht="18" customHeight="1">
      <c r="A10" s="5" t="s">
        <v>8</v>
      </c>
      <c r="G10" t="s">
        <v>1</v>
      </c>
      <c r="H10">
        <v>1</v>
      </c>
    </row>
    <row r="11" spans="1:16" ht="27" customHeight="1">
      <c r="G11" s="8" t="s">
        <v>11</v>
      </c>
      <c r="H11">
        <v>1</v>
      </c>
    </row>
    <row r="12" spans="1:16">
      <c r="A12" s="6" t="s">
        <v>9</v>
      </c>
      <c r="B12" s="6"/>
      <c r="K12" s="10" t="s">
        <v>15</v>
      </c>
      <c r="L12" s="10"/>
      <c r="M12" s="10" t="s">
        <v>16</v>
      </c>
      <c r="N12" s="10"/>
    </row>
    <row r="13" spans="1:16">
      <c r="A13" s="6"/>
      <c r="B13" s="6"/>
      <c r="H13" t="s">
        <v>0</v>
      </c>
      <c r="I13" t="s">
        <v>4</v>
      </c>
      <c r="J13" s="11" t="s">
        <v>17</v>
      </c>
      <c r="K13" t="s">
        <v>8</v>
      </c>
      <c r="L13" s="3" t="s">
        <v>14</v>
      </c>
      <c r="M13" t="s">
        <v>12</v>
      </c>
      <c r="N13" t="s">
        <v>10</v>
      </c>
      <c r="O13" t="s">
        <v>13</v>
      </c>
      <c r="P13" t="s">
        <v>3</v>
      </c>
    </row>
    <row r="14" spans="1:16">
      <c r="H14">
        <v>0</v>
      </c>
      <c r="I14">
        <v>0</v>
      </c>
      <c r="J14">
        <f>4*EXP(0.8*I14)-0.5*O14</f>
        <v>3</v>
      </c>
      <c r="K14">
        <f>O14+J14*$H$10</f>
        <v>5</v>
      </c>
      <c r="L14">
        <f>4*EXP(0.8*I15)-0.5*K14</f>
        <v>6.4021637139698715</v>
      </c>
      <c r="M14">
        <f>(J14+L14)/2</f>
        <v>4.7010818569849357</v>
      </c>
      <c r="N14">
        <v>2</v>
      </c>
      <c r="O14">
        <f>4/1.3*(EXP(0.8*I14)-EXP(-0.5*I14))+2*EXP(-0.5*I14)</f>
        <v>2</v>
      </c>
      <c r="P14">
        <v>0</v>
      </c>
    </row>
    <row r="15" spans="1:16">
      <c r="A15" s="7" t="s">
        <v>10</v>
      </c>
      <c r="H15">
        <v>1</v>
      </c>
      <c r="I15">
        <f>I14+$H$10</f>
        <v>1</v>
      </c>
      <c r="J15">
        <f>4*EXP(0.8*I15)-0.5*N15</f>
        <v>5.5516227854774041</v>
      </c>
      <c r="K15">
        <f>N15+J15*$H$10</f>
        <v>12.252704642462341</v>
      </c>
      <c r="L15">
        <f t="shared" ref="L15:L18" si="0">4*EXP(0.8*I16)-0.5*K15</f>
        <v>13.685777376349289</v>
      </c>
      <c r="M15">
        <f t="shared" ref="M15:M18" si="1">(J15+L15)/2</f>
        <v>9.6187000809133458</v>
      </c>
      <c r="N15">
        <f>O14+M14*$H$10</f>
        <v>6.7010818569849357</v>
      </c>
      <c r="O15">
        <f t="shared" ref="O15:O18" si="2">4/1.3*(EXP(0.8*I15)-EXP(-0.5*I15))+2*EXP(-0.5*I15)</f>
        <v>6.1946313772093724</v>
      </c>
      <c r="P15" s="2">
        <f>ABS(O15-N15)/ABS(O15)</f>
        <v>8.1756354645869972E-2</v>
      </c>
    </row>
    <row r="16" spans="1:16">
      <c r="A16" s="7"/>
      <c r="H16">
        <v>2</v>
      </c>
      <c r="I16">
        <f t="shared" ref="I16:I18" si="3">I15+$H$10</f>
        <v>2</v>
      </c>
      <c r="J16">
        <f t="shared" ref="J16:J18" si="4">4*EXP(0.8*I16)-0.5*N16</f>
        <v>11.652238728631319</v>
      </c>
      <c r="K16">
        <f t="shared" ref="K16:K18" si="5">N16+J16*$H$10</f>
        <v>27.972020666529602</v>
      </c>
      <c r="L16">
        <f t="shared" si="0"/>
        <v>30.106695189301618</v>
      </c>
      <c r="M16">
        <f t="shared" si="1"/>
        <v>20.879466958966468</v>
      </c>
      <c r="N16">
        <f>N15+M15*$H$10</f>
        <v>16.319781937898281</v>
      </c>
      <c r="O16">
        <f t="shared" si="2"/>
        <v>14.843921907646489</v>
      </c>
      <c r="P16" s="2">
        <f t="shared" ref="P16:P18" si="6">ABS(O16-N16)/ABS(O16)</f>
        <v>9.9425208474826152E-2</v>
      </c>
    </row>
    <row r="17" spans="8:16">
      <c r="H17">
        <v>3</v>
      </c>
      <c r="I17">
        <f t="shared" si="3"/>
        <v>3</v>
      </c>
      <c r="J17">
        <f t="shared" si="4"/>
        <v>25.493081074134047</v>
      </c>
      <c r="K17">
        <f t="shared" si="5"/>
        <v>62.692329970998792</v>
      </c>
      <c r="L17">
        <f t="shared" si="0"/>
        <v>66.78395580293801</v>
      </c>
      <c r="M17">
        <f t="shared" si="1"/>
        <v>46.138518438536025</v>
      </c>
      <c r="N17">
        <f t="shared" ref="N17:N18" si="7">N16+M16*$H$10</f>
        <v>37.199248896864745</v>
      </c>
      <c r="O17">
        <f t="shared" si="2"/>
        <v>33.677171767968169</v>
      </c>
      <c r="P17" s="2">
        <f t="shared" si="6"/>
        <v>0.10458351886444865</v>
      </c>
    </row>
    <row r="18" spans="8:16">
      <c r="H18">
        <v>4</v>
      </c>
      <c r="I18">
        <f t="shared" si="3"/>
        <v>4</v>
      </c>
      <c r="J18">
        <f t="shared" si="4"/>
        <v>56.461237120737024</v>
      </c>
      <c r="K18">
        <f t="shared" si="5"/>
        <v>139.79900445613779</v>
      </c>
      <c r="L18">
        <f t="shared" si="0"/>
        <v>-65.899502228068897</v>
      </c>
      <c r="M18">
        <f t="shared" si="1"/>
        <v>-4.7191325536659363</v>
      </c>
      <c r="N18">
        <f t="shared" si="7"/>
        <v>83.33776733540077</v>
      </c>
      <c r="O18">
        <f t="shared" si="2"/>
        <v>75.338962609158571</v>
      </c>
      <c r="P18" s="2">
        <f t="shared" si="6"/>
        <v>0.10617089019048724</v>
      </c>
    </row>
  </sheetData>
  <mergeCells count="4">
    <mergeCell ref="A12:B13"/>
    <mergeCell ref="A15:A16"/>
    <mergeCell ref="K12:L12"/>
    <mergeCell ref="M12:N1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Euler</vt:lpstr>
      <vt:lpstr>Heun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Ariel Alejandro Vega</cp:lastModifiedBy>
  <dcterms:created xsi:type="dcterms:W3CDTF">2020-10-20T08:51:30Z</dcterms:created>
  <dcterms:modified xsi:type="dcterms:W3CDTF">2020-10-20T15:12:31Z</dcterms:modified>
</cp:coreProperties>
</file>